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60" yWindow="2420" windowWidth="27660" windowHeight="16420" activeTab="12"/>
  </bookViews>
  <sheets>
    <sheet name="1月分" sheetId="1" r:id="rId1"/>
    <sheet name="2月分" sheetId="2" r:id="rId2"/>
    <sheet name="3月分" sheetId="3" r:id="rId3"/>
    <sheet name="4月分" sheetId="4" r:id="rId4"/>
    <sheet name="5月分" sheetId="5" r:id="rId5"/>
    <sheet name="6月分" sheetId="6" r:id="rId6"/>
    <sheet name="7月分" sheetId="7" r:id="rId7"/>
    <sheet name="8月分" sheetId="8" r:id="rId8"/>
    <sheet name="9月分" sheetId="9" r:id="rId9"/>
    <sheet name="10月分" sheetId="10" r:id="rId10"/>
    <sheet name="11月分" sheetId="11" r:id="rId11"/>
    <sheet name="12月分" sheetId="12" r:id="rId12"/>
    <sheet name="決算書" sheetId="13" r:id="rId13"/>
  </sheets>
  <definedNames/>
  <calcPr fullCalcOnLoad="1"/>
</workbook>
</file>

<file path=xl/sharedStrings.xml><?xml version="1.0" encoding="utf-8"?>
<sst xmlns="http://schemas.openxmlformats.org/spreadsheetml/2006/main" count="185" uniqueCount="88">
  <si>
    <t>日付</t>
  </si>
  <si>
    <t>明　細</t>
  </si>
  <si>
    <t>番号</t>
  </si>
  <si>
    <t>類　別</t>
  </si>
  <si>
    <t>収入</t>
  </si>
  <si>
    <t>OK</t>
  </si>
  <si>
    <t>　</t>
  </si>
  <si>
    <t>売上</t>
  </si>
  <si>
    <t>期首商品棚卸高</t>
  </si>
  <si>
    <t>仕入金額</t>
  </si>
  <si>
    <t>小計（2+3）</t>
  </si>
  <si>
    <t>期末商品棚卸高</t>
  </si>
  <si>
    <t>差引原価（4-5）</t>
  </si>
  <si>
    <t>差引金額（1-6）</t>
  </si>
  <si>
    <t>租税公課</t>
  </si>
  <si>
    <t>荷造運賃</t>
  </si>
  <si>
    <t>水道光熱費</t>
  </si>
  <si>
    <t>旅費交通費</t>
  </si>
  <si>
    <t>通信費</t>
  </si>
  <si>
    <t>広告宣伝費</t>
  </si>
  <si>
    <t>接待交際費</t>
  </si>
  <si>
    <t>損害保険料</t>
  </si>
  <si>
    <t>修繕費</t>
  </si>
  <si>
    <t>消耗品費</t>
  </si>
  <si>
    <t>減価償却費</t>
  </si>
  <si>
    <t>福利厚生費</t>
  </si>
  <si>
    <t>給料賃金</t>
  </si>
  <si>
    <t>利子割引料</t>
  </si>
  <si>
    <t>地代家賃</t>
  </si>
  <si>
    <t>貸倒金</t>
  </si>
  <si>
    <t>家事消費等</t>
  </si>
  <si>
    <t>リ-ス</t>
  </si>
  <si>
    <t>?</t>
  </si>
  <si>
    <t>消費税</t>
  </si>
  <si>
    <t>計</t>
  </si>
  <si>
    <t>差引金額（７-33）</t>
  </si>
  <si>
    <t>貸倒引当金</t>
  </si>
  <si>
    <t>専従者給与</t>
  </si>
  <si>
    <t>青控除前(34+39-45)</t>
  </si>
  <si>
    <t>青色控除</t>
  </si>
  <si>
    <t>所得金額(46-47)</t>
  </si>
  <si>
    <t>売掛金</t>
  </si>
  <si>
    <t>入金</t>
  </si>
  <si>
    <t>元金</t>
  </si>
  <si>
    <t>借入</t>
  </si>
  <si>
    <t>2月分</t>
  </si>
  <si>
    <t>1月分</t>
  </si>
  <si>
    <t>3月分</t>
  </si>
  <si>
    <t>4月分</t>
  </si>
  <si>
    <t>5月分</t>
  </si>
  <si>
    <t>6月分</t>
  </si>
  <si>
    <t>7月分</t>
  </si>
  <si>
    <t>8月分</t>
  </si>
  <si>
    <t>9月分</t>
  </si>
  <si>
    <t>10月分</t>
  </si>
  <si>
    <t>11月分</t>
  </si>
  <si>
    <t>12月分</t>
  </si>
  <si>
    <t>１月分</t>
  </si>
  <si>
    <t xml:space="preserve"> 3月分</t>
  </si>
  <si>
    <t xml:space="preserve"> 5月分</t>
  </si>
  <si>
    <t xml:space="preserve"> 7月分</t>
  </si>
  <si>
    <t xml:space="preserve"> 8月分</t>
  </si>
  <si>
    <t>売上</t>
  </si>
  <si>
    <t>金額</t>
  </si>
  <si>
    <t>仕入</t>
  </si>
  <si>
    <t>水道</t>
  </si>
  <si>
    <t>?</t>
  </si>
  <si>
    <t>給与</t>
  </si>
  <si>
    <t>修繕</t>
  </si>
  <si>
    <t>電話</t>
  </si>
  <si>
    <t>荷物</t>
  </si>
  <si>
    <t>宣伝</t>
  </si>
  <si>
    <t>レジ</t>
  </si>
  <si>
    <t>仕入れ</t>
  </si>
  <si>
    <t>保険</t>
  </si>
  <si>
    <t>駐車場</t>
  </si>
  <si>
    <t>４月まで累計</t>
  </si>
  <si>
    <t>３月まで累計</t>
  </si>
  <si>
    <t>２月まで累計</t>
  </si>
  <si>
    <t>１月まで累計</t>
  </si>
  <si>
    <t>５月まで累計</t>
  </si>
  <si>
    <t>６月まで累計</t>
  </si>
  <si>
    <t>７月まで累計</t>
  </si>
  <si>
    <t>８月まで累計</t>
  </si>
  <si>
    <t>９月まで累計</t>
  </si>
  <si>
    <t>１０月まで累計</t>
  </si>
  <si>
    <t>１１月まで累計</t>
  </si>
  <si>
    <t>１２月まで累計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</si>
</sst>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</numFmts>
  <fonts count="9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12"/>
      <color indexed="8"/>
      <name val="Osaka"/>
      <family val="0"/>
    </font>
    <font>
      <sz val="12"/>
      <color indexed="13"/>
      <name val="Osaka"/>
      <family val="0"/>
    </font>
    <font>
      <sz val="6"/>
      <name val="Osaka"/>
      <family val="3"/>
    </font>
    <font>
      <u val="single"/>
      <sz val="12"/>
      <color indexed="12"/>
      <name val="Osaka"/>
      <family val="0"/>
    </font>
    <font>
      <u val="single"/>
      <sz val="12"/>
      <color indexed="61"/>
      <name val="Osaka"/>
      <family val="0"/>
    </font>
  </fonts>
  <fills count="7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distributed" vertical="justify"/>
    </xf>
    <xf numFmtId="0" fontId="0" fillId="0" borderId="0" xfId="0" applyAlignment="1">
      <alignment horizontal="right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6" xfId="0" applyFill="1" applyBorder="1" applyAlignment="1">
      <alignment/>
    </xf>
    <xf numFmtId="0" fontId="5" fillId="2" borderId="5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justify"/>
    </xf>
    <xf numFmtId="0" fontId="0" fillId="0" borderId="7" xfId="0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1" xfId="0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76" fontId="0" fillId="0" borderId="0" xfId="0" applyNumberFormat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38" fontId="4" fillId="2" borderId="1" xfId="18" applyFont="1" applyFill="1" applyBorder="1" applyAlignment="1" applyProtection="1">
      <alignment horizontal="center" vertical="center"/>
      <protection locked="0"/>
    </xf>
    <xf numFmtId="38" fontId="0" fillId="0" borderId="2" xfId="18" applyFont="1" applyBorder="1" applyAlignment="1" applyProtection="1">
      <alignment/>
      <protection locked="0"/>
    </xf>
    <xf numFmtId="38" fontId="0" fillId="0" borderId="2" xfId="18" applyFont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0" fillId="0" borderId="9" xfId="0" applyBorder="1" applyAlignment="1">
      <alignment horizontal="distributed" vertical="center"/>
    </xf>
    <xf numFmtId="0" fontId="0" fillId="4" borderId="10" xfId="0" applyFill="1" applyBorder="1" applyAlignment="1">
      <alignment horizontal="left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3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4" borderId="10" xfId="0" applyFill="1" applyBorder="1" applyAlignment="1">
      <alignment horizontal="distributed" vertical="center"/>
    </xf>
    <xf numFmtId="0" fontId="0" fillId="4" borderId="14" xfId="0" applyFill="1" applyBorder="1" applyAlignment="1">
      <alignment horizontal="distributed" vertical="center"/>
    </xf>
    <xf numFmtId="0" fontId="0" fillId="5" borderId="15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38" fontId="0" fillId="0" borderId="0" xfId="18" applyFont="1" applyAlignment="1">
      <alignment horizontal="right"/>
    </xf>
    <xf numFmtId="38" fontId="0" fillId="0" borderId="0" xfId="18" applyFont="1" applyAlignment="1">
      <alignment/>
    </xf>
    <xf numFmtId="38" fontId="0" fillId="2" borderId="16" xfId="18" applyFont="1" applyFill="1" applyBorder="1" applyAlignment="1">
      <alignment horizontal="centerContinuous" vertical="center"/>
    </xf>
    <xf numFmtId="38" fontId="0" fillId="2" borderId="9" xfId="18" applyFont="1" applyFill="1" applyBorder="1" applyAlignment="1">
      <alignment horizontal="centerContinuous" vertical="center"/>
    </xf>
    <xf numFmtId="38" fontId="0" fillId="6" borderId="16" xfId="18" applyFont="1" applyFill="1" applyBorder="1" applyAlignment="1">
      <alignment horizontal="right" vertical="center"/>
    </xf>
    <xf numFmtId="38" fontId="0" fillId="6" borderId="9" xfId="18" applyFont="1" applyFill="1" applyBorder="1" applyAlignment="1">
      <alignment vertical="center"/>
    </xf>
    <xf numFmtId="38" fontId="0" fillId="6" borderId="9" xfId="18" applyFont="1" applyFill="1" applyBorder="1" applyAlignment="1">
      <alignment horizontal="right" vertical="center"/>
    </xf>
    <xf numFmtId="38" fontId="0" fillId="0" borderId="9" xfId="18" applyFont="1" applyBorder="1" applyAlignment="1">
      <alignment horizontal="right" vertical="center"/>
    </xf>
    <xf numFmtId="38" fontId="0" fillId="0" borderId="9" xfId="18" applyFont="1" applyBorder="1" applyAlignment="1">
      <alignment vertical="center"/>
    </xf>
    <xf numFmtId="38" fontId="0" fillId="0" borderId="13" xfId="18" applyFont="1" applyBorder="1" applyAlignment="1">
      <alignment horizontal="right" vertical="center"/>
    </xf>
    <xf numFmtId="38" fontId="0" fillId="0" borderId="13" xfId="18" applyFont="1" applyBorder="1" applyAlignment="1">
      <alignment vertical="center"/>
    </xf>
    <xf numFmtId="38" fontId="0" fillId="0" borderId="11" xfId="18" applyFont="1" applyBorder="1" applyAlignment="1">
      <alignment horizontal="right" vertical="center"/>
    </xf>
    <xf numFmtId="38" fontId="0" fillId="0" borderId="11" xfId="18" applyFont="1" applyBorder="1" applyAlignment="1">
      <alignment vertical="center"/>
    </xf>
    <xf numFmtId="38" fontId="0" fillId="0" borderId="12" xfId="18" applyFont="1" applyBorder="1" applyAlignment="1">
      <alignment horizontal="right" vertical="center"/>
    </xf>
    <xf numFmtId="38" fontId="0" fillId="0" borderId="12" xfId="18" applyFont="1" applyBorder="1" applyAlignment="1">
      <alignment vertical="center"/>
    </xf>
    <xf numFmtId="38" fontId="0" fillId="5" borderId="9" xfId="18" applyFont="1" applyFill="1" applyBorder="1" applyAlignment="1">
      <alignment horizontal="right" vertical="center"/>
    </xf>
    <xf numFmtId="38" fontId="0" fillId="5" borderId="9" xfId="18" applyFont="1" applyFill="1" applyBorder="1" applyAlignment="1">
      <alignment vertical="center"/>
    </xf>
    <xf numFmtId="38" fontId="0" fillId="2" borderId="16" xfId="18" applyFont="1" applyFill="1" applyBorder="1" applyAlignment="1">
      <alignment horizontal="right" vertical="center"/>
    </xf>
    <xf numFmtId="38" fontId="0" fillId="2" borderId="9" xfId="18" applyFont="1" applyFill="1" applyBorder="1" applyAlignment="1">
      <alignment horizontal="right" vertical="center"/>
    </xf>
    <xf numFmtId="38" fontId="0" fillId="6" borderId="9" xfId="18" applyFont="1" applyFill="1" applyBorder="1" applyAlignment="1">
      <alignment/>
    </xf>
    <xf numFmtId="38" fontId="0" fillId="0" borderId="9" xfId="18" applyFont="1" applyFill="1" applyBorder="1" applyAlignment="1">
      <alignment/>
    </xf>
    <xf numFmtId="38" fontId="0" fillId="0" borderId="17" xfId="18" applyFont="1" applyFill="1" applyBorder="1" applyAlignment="1">
      <alignment/>
    </xf>
    <xf numFmtId="38" fontId="0" fillId="0" borderId="18" xfId="18" applyFont="1" applyFill="1" applyBorder="1" applyAlignment="1">
      <alignment/>
    </xf>
    <xf numFmtId="38" fontId="0" fillId="0" borderId="19" xfId="18" applyFont="1" applyFill="1" applyBorder="1" applyAlignment="1">
      <alignment/>
    </xf>
    <xf numFmtId="38" fontId="0" fillId="0" borderId="0" xfId="18" applyFont="1" applyFill="1" applyBorder="1" applyAlignment="1">
      <alignment/>
    </xf>
    <xf numFmtId="38" fontId="0" fillId="0" borderId="20" xfId="18" applyFont="1" applyFill="1" applyBorder="1" applyAlignment="1">
      <alignment/>
    </xf>
    <xf numFmtId="38" fontId="0" fillId="0" borderId="21" xfId="18" applyFont="1" applyFill="1" applyBorder="1" applyAlignment="1">
      <alignment/>
    </xf>
    <xf numFmtId="38" fontId="0" fillId="0" borderId="16" xfId="18" applyFont="1" applyFill="1" applyBorder="1" applyAlignment="1">
      <alignment/>
    </xf>
    <xf numFmtId="38" fontId="4" fillId="6" borderId="9" xfId="18" applyFont="1" applyFill="1" applyBorder="1" applyAlignment="1">
      <alignment horizontal="right" vertical="center"/>
    </xf>
    <xf numFmtId="38" fontId="0" fillId="5" borderId="9" xfId="18" applyFont="1" applyFill="1" applyBorder="1" applyAlignment="1">
      <alignment horizontal="right"/>
    </xf>
    <xf numFmtId="38" fontId="0" fillId="0" borderId="22" xfId="18" applyFont="1" applyBorder="1" applyAlignment="1">
      <alignment horizontal="right" vertical="center"/>
    </xf>
    <xf numFmtId="0" fontId="0" fillId="0" borderId="5" xfId="0" applyFill="1" applyBorder="1" applyAlignment="1">
      <alignment/>
    </xf>
    <xf numFmtId="38" fontId="0" fillId="5" borderId="15" xfId="18" applyFont="1" applyFill="1" applyBorder="1" applyAlignment="1">
      <alignment horizontal="right" vertical="center"/>
    </xf>
    <xf numFmtId="0" fontId="0" fillId="5" borderId="14" xfId="0" applyFill="1" applyBorder="1" applyAlignment="1">
      <alignment horizontal="distributed" vertical="center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00"/>
  <sheetViews>
    <sheetView workbookViewId="0" topLeftCell="A1">
      <selection activeCell="D9" sqref="D9"/>
    </sheetView>
  </sheetViews>
  <sheetFormatPr defaultColWidth="10.59765625" defaultRowHeight="15"/>
  <cols>
    <col min="1" max="1" width="7.8984375" style="31" customWidth="1"/>
    <col min="2" max="2" width="17.3984375" style="82" customWidth="1"/>
    <col min="3" max="3" width="3.69921875" style="30" customWidth="1"/>
    <col min="4" max="4" width="10.8984375" style="4" customWidth="1"/>
    <col min="5" max="5" width="11.19921875" style="34" customWidth="1"/>
    <col min="6" max="6" width="2.59765625" style="17" customWidth="1"/>
    <col min="7" max="7" width="11.8984375" style="19" customWidth="1"/>
    <col min="8" max="8" width="12.5" style="77" customWidth="1"/>
    <col min="9" max="9" width="1.1015625" style="15" customWidth="1"/>
    <col min="10" max="10" width="3.19921875" style="17" customWidth="1"/>
    <col min="11" max="11" width="7.8984375" style="11" customWidth="1"/>
    <col min="12" max="12" width="5" style="2" customWidth="1"/>
    <col min="13" max="14" width="8.3984375" style="2" customWidth="1"/>
    <col min="15" max="15" width="9.19921875" style="7" customWidth="1"/>
    <col min="16" max="16" width="9.09765625" style="8" customWidth="1"/>
    <col min="17" max="17" width="1.8984375" style="13" customWidth="1"/>
    <col min="18" max="16384" width="10.59765625" style="2" customWidth="1"/>
  </cols>
  <sheetData>
    <row r="1" spans="1:22" s="3" customFormat="1" ht="21" customHeight="1" thickBot="1">
      <c r="A1" s="26" t="s">
        <v>0</v>
      </c>
      <c r="B1" s="27" t="s">
        <v>1</v>
      </c>
      <c r="C1" s="27" t="s">
        <v>2</v>
      </c>
      <c r="D1" s="1" t="s">
        <v>3</v>
      </c>
      <c r="E1" s="32" t="s">
        <v>63</v>
      </c>
      <c r="F1" s="18"/>
      <c r="G1" s="25" t="s">
        <v>46</v>
      </c>
      <c r="H1" s="75">
        <f>H49</f>
        <v>171200</v>
      </c>
      <c r="I1" s="14"/>
      <c r="J1" s="17"/>
      <c r="K1"/>
      <c r="L1"/>
      <c r="M1"/>
      <c r="N1"/>
      <c r="O1"/>
      <c r="P1"/>
      <c r="Q1"/>
      <c r="R1"/>
      <c r="S1"/>
      <c r="T1"/>
      <c r="U1"/>
      <c r="V1"/>
    </row>
    <row r="2" spans="1:22" s="3" customFormat="1" ht="15.75" customHeight="1" thickBot="1">
      <c r="A2" s="28">
        <v>36529</v>
      </c>
      <c r="B2" s="81" t="s">
        <v>62</v>
      </c>
      <c r="C2" s="29">
        <v>1</v>
      </c>
      <c r="D2" s="5" t="str">
        <f>IF(OR(C2&lt;1,C2=2,C2&gt;52,(AND(C2&gt;32,C2&lt;40)),(AND(C2&gt;40,C2&lt;50)),(AND(C2&gt;3,C2&lt;8))),"?",VLOOKUP(C2,$F$2:$G$53,2))</f>
        <v>売上</v>
      </c>
      <c r="E2" s="33">
        <v>1000</v>
      </c>
      <c r="F2" s="24">
        <v>1</v>
      </c>
      <c r="G2" s="36" t="str">
        <f>'決算書'!C4</f>
        <v>売上</v>
      </c>
      <c r="H2" s="54">
        <f>SUMIF($C$2:$C$201,F2,$E$2:$E$201)+H50</f>
        <v>251000</v>
      </c>
      <c r="I2" s="14"/>
      <c r="J2" s="17"/>
      <c r="K2"/>
      <c r="L2"/>
      <c r="M2"/>
      <c r="N2"/>
      <c r="O2"/>
      <c r="P2"/>
      <c r="Q2"/>
      <c r="R2"/>
      <c r="S2"/>
      <c r="T2"/>
      <c r="U2"/>
      <c r="V2"/>
    </row>
    <row r="3" spans="1:22" ht="15.75" customHeight="1">
      <c r="A3" s="28">
        <v>40548</v>
      </c>
      <c r="B3" s="81" t="s">
        <v>64</v>
      </c>
      <c r="C3" s="29">
        <v>3</v>
      </c>
      <c r="D3" s="5" t="str">
        <f aca="true" t="shared" si="0" ref="D3:D18">IF(OR(C3&lt;1,C3=2,C3&gt;52,(AND(C3&gt;32,C3&lt;40)),(AND(C3&gt;40,C3&lt;50)),(AND(C3&gt;3,C3&lt;8))),"",VLOOKUP(C3,$F$2:$G$53,2))</f>
        <v>仕入金額</v>
      </c>
      <c r="E3" s="33">
        <v>5000</v>
      </c>
      <c r="F3" s="9">
        <v>2</v>
      </c>
      <c r="G3" s="37" t="str">
        <f>'決算書'!C5</f>
        <v>期首商品棚卸高</v>
      </c>
      <c r="H3" s="56">
        <v>0</v>
      </c>
      <c r="I3" s="14"/>
      <c r="K3"/>
      <c r="L3"/>
      <c r="M3"/>
      <c r="N3"/>
      <c r="O3"/>
      <c r="P3"/>
      <c r="Q3"/>
      <c r="R3"/>
      <c r="S3"/>
      <c r="T3"/>
      <c r="U3"/>
      <c r="V3"/>
    </row>
    <row r="4" spans="1:22" ht="15.75" customHeight="1">
      <c r="A4" s="28">
        <v>40559</v>
      </c>
      <c r="B4" s="81" t="s">
        <v>65</v>
      </c>
      <c r="C4" s="29">
        <v>10</v>
      </c>
      <c r="D4" s="5" t="str">
        <f t="shared" si="0"/>
        <v>水道光熱費</v>
      </c>
      <c r="E4" s="33">
        <v>2300</v>
      </c>
      <c r="F4" s="10">
        <v>3</v>
      </c>
      <c r="G4" s="38" t="str">
        <f>'決算書'!C6</f>
        <v>仕入金額</v>
      </c>
      <c r="H4" s="58">
        <f>SUMIF($C$2:$C$201,F4,$E$2:$E$201)</f>
        <v>5000</v>
      </c>
      <c r="I4" s="14"/>
      <c r="K4"/>
      <c r="L4"/>
      <c r="M4"/>
      <c r="N4"/>
      <c r="O4"/>
      <c r="P4"/>
      <c r="Q4"/>
      <c r="R4"/>
      <c r="S4"/>
      <c r="T4"/>
      <c r="U4"/>
      <c r="V4"/>
    </row>
    <row r="5" spans="1:22" ht="15" customHeight="1">
      <c r="A5" s="28">
        <v>40557</v>
      </c>
      <c r="B5" s="81" t="s">
        <v>62</v>
      </c>
      <c r="C5" s="29">
        <v>1</v>
      </c>
      <c r="D5" s="5" t="str">
        <f t="shared" si="0"/>
        <v>売上</v>
      </c>
      <c r="E5" s="33">
        <v>50000</v>
      </c>
      <c r="F5" s="10">
        <v>4</v>
      </c>
      <c r="G5" s="46" t="str">
        <f>'決算書'!C7</f>
        <v>小計（2+3）</v>
      </c>
      <c r="H5" s="58">
        <f>IF(ISERROR(H3+H4)=TRUE,0,(H3+H4))</f>
        <v>5000</v>
      </c>
      <c r="I5" s="14"/>
      <c r="K5"/>
      <c r="L5"/>
      <c r="M5"/>
      <c r="N5"/>
      <c r="O5"/>
      <c r="P5"/>
      <c r="Q5"/>
      <c r="R5"/>
      <c r="S5"/>
      <c r="T5"/>
      <c r="U5"/>
      <c r="V5"/>
    </row>
    <row r="6" spans="1:22" ht="15.75" customHeight="1">
      <c r="A6" s="28">
        <v>40562</v>
      </c>
      <c r="B6" s="81" t="s">
        <v>67</v>
      </c>
      <c r="C6" s="29">
        <v>40</v>
      </c>
      <c r="D6" s="5" t="str">
        <f t="shared" si="0"/>
        <v>専従者給与</v>
      </c>
      <c r="E6" s="33">
        <v>70000</v>
      </c>
      <c r="F6" s="10">
        <v>5</v>
      </c>
      <c r="G6" s="37" t="str">
        <f>'決算書'!C8</f>
        <v>期末商品棚卸高</v>
      </c>
      <c r="H6" s="58">
        <v>0</v>
      </c>
      <c r="I6" s="14"/>
      <c r="K6"/>
      <c r="L6"/>
      <c r="M6"/>
      <c r="N6"/>
      <c r="O6"/>
      <c r="P6"/>
      <c r="Q6"/>
      <c r="R6"/>
      <c r="S6"/>
      <c r="T6"/>
      <c r="U6"/>
      <c r="V6"/>
    </row>
    <row r="7" spans="1:22" ht="15.75" customHeight="1" thickBot="1">
      <c r="A7" s="28">
        <v>40563</v>
      </c>
      <c r="B7" s="81" t="s">
        <v>68</v>
      </c>
      <c r="C7" s="29">
        <v>16</v>
      </c>
      <c r="D7" s="5" t="str">
        <f t="shared" si="0"/>
        <v>修繕費</v>
      </c>
      <c r="E7" s="33">
        <v>2500</v>
      </c>
      <c r="F7" s="20">
        <v>6</v>
      </c>
      <c r="G7" s="39" t="str">
        <f>'決算書'!C9</f>
        <v>差引原価（4-5）</v>
      </c>
      <c r="H7" s="60">
        <f>IF(ISERROR(H5-H6)=TRUE,0,(H5-H6))</f>
        <v>5000</v>
      </c>
      <c r="I7" s="14"/>
      <c r="K7"/>
      <c r="L7"/>
      <c r="M7"/>
      <c r="N7"/>
      <c r="O7"/>
      <c r="P7"/>
      <c r="Q7"/>
      <c r="R7"/>
      <c r="S7"/>
      <c r="T7"/>
      <c r="U7"/>
      <c r="V7"/>
    </row>
    <row r="8" spans="1:22" ht="15.75" customHeight="1" thickBot="1">
      <c r="A8" s="28">
        <v>40564</v>
      </c>
      <c r="B8" s="81" t="s">
        <v>62</v>
      </c>
      <c r="C8" s="29">
        <v>1</v>
      </c>
      <c r="D8" s="5" t="str">
        <f t="shared" si="0"/>
        <v>売上</v>
      </c>
      <c r="E8" s="33">
        <v>200000</v>
      </c>
      <c r="F8" s="12">
        <v>7</v>
      </c>
      <c r="G8" s="40" t="str">
        <f>'決算書'!C10</f>
        <v>差引金額（1-6）</v>
      </c>
      <c r="H8" s="54">
        <f>IF(ISERROR(H2-H7)=TRUE,0,(H2-H7))</f>
        <v>246000</v>
      </c>
      <c r="I8" s="14"/>
      <c r="K8"/>
      <c r="L8"/>
      <c r="M8"/>
      <c r="N8"/>
      <c r="O8"/>
      <c r="P8"/>
      <c r="Q8"/>
      <c r="R8"/>
      <c r="S8"/>
      <c r="T8"/>
      <c r="U8"/>
      <c r="V8"/>
    </row>
    <row r="9" spans="1:22" ht="15.75" customHeight="1">
      <c r="A9" s="28"/>
      <c r="B9" s="81"/>
      <c r="C9" s="29"/>
      <c r="D9" s="5">
        <f t="shared" si="0"/>
      </c>
      <c r="E9" s="33"/>
      <c r="F9" s="9">
        <v>8</v>
      </c>
      <c r="G9" s="41" t="str">
        <f>'決算書'!C11</f>
        <v>租税公課</v>
      </c>
      <c r="H9" s="56">
        <f>SUMIF($C$2:$C$201,F9,$E$2:$E$201)</f>
        <v>0</v>
      </c>
      <c r="I9" s="14"/>
      <c r="K9"/>
      <c r="L9"/>
      <c r="M9"/>
      <c r="N9"/>
      <c r="O9"/>
      <c r="P9"/>
      <c r="Q9"/>
      <c r="R9"/>
      <c r="S9"/>
      <c r="T9"/>
      <c r="U9"/>
      <c r="V9"/>
    </row>
    <row r="10" spans="1:22" ht="15.75" customHeight="1">
      <c r="A10" s="28"/>
      <c r="B10" s="81"/>
      <c r="C10" s="29"/>
      <c r="D10" s="5">
        <f t="shared" si="0"/>
      </c>
      <c r="E10" s="33"/>
      <c r="F10" s="10">
        <v>9</v>
      </c>
      <c r="G10" s="38" t="str">
        <f>'決算書'!C12</f>
        <v>荷造運賃</v>
      </c>
      <c r="H10" s="58">
        <f aca="true" t="shared" si="1" ref="H10:H33">SUMIF($C$2:$C$201,F10,$E$2:$E$201)</f>
        <v>0</v>
      </c>
      <c r="I10" s="14"/>
      <c r="K10"/>
      <c r="L10"/>
      <c r="M10"/>
      <c r="N10"/>
      <c r="O10"/>
      <c r="P10"/>
      <c r="Q10"/>
      <c r="R10"/>
      <c r="S10"/>
      <c r="T10"/>
      <c r="U10"/>
      <c r="V10"/>
    </row>
    <row r="11" spans="1:22" ht="15.75" customHeight="1">
      <c r="A11" s="28"/>
      <c r="B11" s="81"/>
      <c r="C11" s="29"/>
      <c r="D11" s="5">
        <f t="shared" si="0"/>
      </c>
      <c r="E11" s="33"/>
      <c r="F11" s="10">
        <v>10</v>
      </c>
      <c r="G11" s="38" t="str">
        <f>'決算書'!C13</f>
        <v>水道光熱費</v>
      </c>
      <c r="H11" s="58">
        <f t="shared" si="1"/>
        <v>2300</v>
      </c>
      <c r="I11" s="14"/>
      <c r="K11"/>
      <c r="L11"/>
      <c r="M11"/>
      <c r="N11"/>
      <c r="O11"/>
      <c r="P11"/>
      <c r="Q11"/>
      <c r="R11"/>
      <c r="S11"/>
      <c r="T11"/>
      <c r="U11"/>
      <c r="V11"/>
    </row>
    <row r="12" spans="1:22" ht="15.75" customHeight="1">
      <c r="A12" s="28"/>
      <c r="B12" s="81"/>
      <c r="C12" s="29"/>
      <c r="D12" s="5">
        <f t="shared" si="0"/>
      </c>
      <c r="E12" s="33"/>
      <c r="F12" s="10">
        <v>11</v>
      </c>
      <c r="G12" s="38" t="str">
        <f>'決算書'!C14</f>
        <v>旅費交通費</v>
      </c>
      <c r="H12" s="58">
        <f t="shared" si="1"/>
        <v>0</v>
      </c>
      <c r="I12" s="14"/>
      <c r="K12"/>
      <c r="L12"/>
      <c r="M12"/>
      <c r="N12"/>
      <c r="O12"/>
      <c r="P12"/>
      <c r="Q12"/>
      <c r="R12"/>
      <c r="S12"/>
      <c r="T12"/>
      <c r="U12"/>
      <c r="V12"/>
    </row>
    <row r="13" spans="1:22" ht="15.75" customHeight="1">
      <c r="A13" s="28"/>
      <c r="B13" s="81"/>
      <c r="C13" s="29"/>
      <c r="D13" s="5">
        <f t="shared" si="0"/>
      </c>
      <c r="E13" s="33"/>
      <c r="F13" s="10">
        <v>12</v>
      </c>
      <c r="G13" s="38" t="str">
        <f>'決算書'!C15</f>
        <v>通信費</v>
      </c>
      <c r="H13" s="58">
        <f t="shared" si="1"/>
        <v>0</v>
      </c>
      <c r="I13" s="14"/>
      <c r="K13"/>
      <c r="L13"/>
      <c r="M13"/>
      <c r="N13"/>
      <c r="O13"/>
      <c r="P13"/>
      <c r="Q13"/>
      <c r="R13"/>
      <c r="S13"/>
      <c r="T13"/>
      <c r="U13"/>
      <c r="V13"/>
    </row>
    <row r="14" spans="1:22" ht="15.75" customHeight="1">
      <c r="A14" s="28"/>
      <c r="B14" s="81"/>
      <c r="C14" s="29"/>
      <c r="D14" s="5">
        <f t="shared" si="0"/>
      </c>
      <c r="E14" s="33"/>
      <c r="F14" s="10">
        <v>13</v>
      </c>
      <c r="G14" s="38" t="str">
        <f>'決算書'!C16</f>
        <v>広告宣伝費</v>
      </c>
      <c r="H14" s="58">
        <f t="shared" si="1"/>
        <v>0</v>
      </c>
      <c r="I14" s="14"/>
      <c r="K14"/>
      <c r="L14"/>
      <c r="M14"/>
      <c r="N14"/>
      <c r="O14"/>
      <c r="P14"/>
      <c r="Q14"/>
      <c r="R14"/>
      <c r="S14"/>
      <c r="T14"/>
      <c r="U14"/>
      <c r="V14"/>
    </row>
    <row r="15" spans="1:22" ht="15.75" customHeight="1">
      <c r="A15" s="28"/>
      <c r="B15" s="81"/>
      <c r="C15" s="29"/>
      <c r="D15" s="5">
        <f t="shared" si="0"/>
      </c>
      <c r="E15" s="33"/>
      <c r="F15" s="10">
        <v>14</v>
      </c>
      <c r="G15" s="38" t="str">
        <f>'決算書'!C17</f>
        <v>接待交際費</v>
      </c>
      <c r="H15" s="58">
        <f t="shared" si="1"/>
        <v>0</v>
      </c>
      <c r="I15" s="14"/>
      <c r="K15"/>
      <c r="L15"/>
      <c r="M15"/>
      <c r="N15"/>
      <c r="O15"/>
      <c r="P15"/>
      <c r="Q15"/>
      <c r="R15"/>
      <c r="S15"/>
      <c r="T15"/>
      <c r="U15"/>
      <c r="V15"/>
    </row>
    <row r="16" spans="1:22" ht="15.75" customHeight="1">
      <c r="A16" s="28"/>
      <c r="B16" s="81"/>
      <c r="C16" s="29"/>
      <c r="D16" s="5">
        <f t="shared" si="0"/>
      </c>
      <c r="E16" s="33"/>
      <c r="F16" s="10">
        <v>15</v>
      </c>
      <c r="G16" s="38" t="str">
        <f>'決算書'!C18</f>
        <v>損害保険料</v>
      </c>
      <c r="H16" s="58">
        <f t="shared" si="1"/>
        <v>0</v>
      </c>
      <c r="I16" s="14"/>
      <c r="K16"/>
      <c r="L16"/>
      <c r="M16"/>
      <c r="N16"/>
      <c r="O16"/>
      <c r="P16"/>
      <c r="Q16"/>
      <c r="R16"/>
      <c r="S16"/>
      <c r="T16"/>
      <c r="U16"/>
      <c r="V16"/>
    </row>
    <row r="17" spans="1:22" ht="15.75" customHeight="1">
      <c r="A17" s="28"/>
      <c r="B17" s="81"/>
      <c r="C17" s="29"/>
      <c r="D17" s="5">
        <f t="shared" si="0"/>
      </c>
      <c r="E17" s="33"/>
      <c r="F17" s="10">
        <v>16</v>
      </c>
      <c r="G17" s="38" t="str">
        <f>'決算書'!C19</f>
        <v>修繕費</v>
      </c>
      <c r="H17" s="58">
        <f t="shared" si="1"/>
        <v>2500</v>
      </c>
      <c r="I17" s="14"/>
      <c r="K17"/>
      <c r="L17"/>
      <c r="M17"/>
      <c r="N17"/>
      <c r="O17"/>
      <c r="P17"/>
      <c r="Q17"/>
      <c r="R17"/>
      <c r="S17"/>
      <c r="T17"/>
      <c r="U17"/>
      <c r="V17"/>
    </row>
    <row r="18" spans="1:22" ht="15.75" customHeight="1">
      <c r="A18" s="28"/>
      <c r="B18" s="81"/>
      <c r="C18" s="29"/>
      <c r="D18" s="5">
        <f t="shared" si="0"/>
      </c>
      <c r="E18" s="33"/>
      <c r="F18" s="10">
        <v>17</v>
      </c>
      <c r="G18" s="38" t="str">
        <f>'決算書'!C20</f>
        <v>消耗品費</v>
      </c>
      <c r="H18" s="58">
        <f t="shared" si="1"/>
        <v>0</v>
      </c>
      <c r="I18" s="14"/>
      <c r="K18"/>
      <c r="L18"/>
      <c r="M18"/>
      <c r="N18"/>
      <c r="O18"/>
      <c r="P18"/>
      <c r="Q18"/>
      <c r="R18"/>
      <c r="S18"/>
      <c r="T18"/>
      <c r="U18"/>
      <c r="V18"/>
    </row>
    <row r="19" spans="1:22" ht="15.75" customHeight="1">
      <c r="A19" s="28"/>
      <c r="B19" s="81"/>
      <c r="C19" s="29"/>
      <c r="D19" s="5">
        <f aca="true" t="shared" si="2" ref="D19:D34">IF(OR(C19&lt;1,C19=2,C19&gt;52,(AND(C19&gt;32,C19&lt;40)),(AND(C19&gt;40,C19&lt;50)),(AND(C19&gt;3,C19&lt;8))),"",VLOOKUP(C19,$F$2:$G$53,2))</f>
      </c>
      <c r="E19" s="33"/>
      <c r="F19" s="10">
        <v>18</v>
      </c>
      <c r="G19" s="38" t="str">
        <f>'決算書'!C21</f>
        <v>減価償却費</v>
      </c>
      <c r="H19" s="58">
        <f t="shared" si="1"/>
        <v>0</v>
      </c>
      <c r="I19" s="14"/>
      <c r="K19"/>
      <c r="L19"/>
      <c r="M19"/>
      <c r="N19"/>
      <c r="O19"/>
      <c r="P19"/>
      <c r="Q19"/>
      <c r="R19"/>
      <c r="S19"/>
      <c r="T19"/>
      <c r="U19"/>
      <c r="V19"/>
    </row>
    <row r="20" spans="1:22" ht="15.75" customHeight="1">
      <c r="A20" s="28"/>
      <c r="B20" s="81"/>
      <c r="C20" s="29"/>
      <c r="D20" s="5">
        <f t="shared" si="2"/>
      </c>
      <c r="E20" s="33"/>
      <c r="F20" s="10">
        <v>19</v>
      </c>
      <c r="G20" s="38" t="str">
        <f>'決算書'!C22</f>
        <v>福利厚生費</v>
      </c>
      <c r="H20" s="58">
        <f t="shared" si="1"/>
        <v>0</v>
      </c>
      <c r="I20" s="14"/>
      <c r="K20"/>
      <c r="L20"/>
      <c r="M20"/>
      <c r="N20"/>
      <c r="O20"/>
      <c r="P20"/>
      <c r="Q20"/>
      <c r="R20"/>
      <c r="S20"/>
      <c r="T20"/>
      <c r="U20"/>
      <c r="V20"/>
    </row>
    <row r="21" spans="1:22" ht="15.75" customHeight="1">
      <c r="A21" s="28"/>
      <c r="B21" s="81"/>
      <c r="C21" s="29"/>
      <c r="D21" s="5">
        <f t="shared" si="2"/>
      </c>
      <c r="E21" s="33"/>
      <c r="F21" s="10">
        <v>20</v>
      </c>
      <c r="G21" s="38" t="str">
        <f>'決算書'!C23</f>
        <v>給料賃金</v>
      </c>
      <c r="H21" s="58">
        <f t="shared" si="1"/>
        <v>0</v>
      </c>
      <c r="I21" s="14"/>
      <c r="K21"/>
      <c r="L21"/>
      <c r="M21"/>
      <c r="N21"/>
      <c r="O21"/>
      <c r="P21"/>
      <c r="Q21"/>
      <c r="R21"/>
      <c r="S21"/>
      <c r="T21"/>
      <c r="U21"/>
      <c r="V21"/>
    </row>
    <row r="22" spans="1:22" ht="15.75" customHeight="1">
      <c r="A22" s="28"/>
      <c r="B22" s="81"/>
      <c r="C22" s="29"/>
      <c r="D22" s="5">
        <f t="shared" si="2"/>
      </c>
      <c r="E22" s="33"/>
      <c r="F22" s="10">
        <v>21</v>
      </c>
      <c r="G22" s="38" t="str">
        <f>'決算書'!C24</f>
        <v>利子割引料</v>
      </c>
      <c r="H22" s="58">
        <f t="shared" si="1"/>
        <v>0</v>
      </c>
      <c r="I22" s="14"/>
      <c r="K22"/>
      <c r="L22"/>
      <c r="M22"/>
      <c r="N22"/>
      <c r="O22"/>
      <c r="P22"/>
      <c r="Q22"/>
      <c r="R22"/>
      <c r="S22"/>
      <c r="T22"/>
      <c r="U22"/>
      <c r="V22"/>
    </row>
    <row r="23" spans="1:22" ht="15.75" customHeight="1">
      <c r="A23" s="28"/>
      <c r="B23" s="81" t="s">
        <v>6</v>
      </c>
      <c r="C23" s="29"/>
      <c r="D23" s="5">
        <f t="shared" si="2"/>
      </c>
      <c r="E23" s="33"/>
      <c r="F23" s="10">
        <v>22</v>
      </c>
      <c r="G23" s="38" t="str">
        <f>'決算書'!C25</f>
        <v>地代家賃</v>
      </c>
      <c r="H23" s="58">
        <f t="shared" si="1"/>
        <v>0</v>
      </c>
      <c r="I23" s="14"/>
      <c r="K23"/>
      <c r="L23"/>
      <c r="M23"/>
      <c r="N23"/>
      <c r="O23"/>
      <c r="P23"/>
      <c r="Q23"/>
      <c r="R23"/>
      <c r="S23"/>
      <c r="T23"/>
      <c r="U23"/>
      <c r="V23"/>
    </row>
    <row r="24" spans="1:22" ht="15.75" customHeight="1">
      <c r="A24" s="28"/>
      <c r="B24" s="81"/>
      <c r="C24" s="29"/>
      <c r="D24" s="5">
        <f t="shared" si="2"/>
      </c>
      <c r="E24" s="33"/>
      <c r="F24" s="10">
        <v>23</v>
      </c>
      <c r="G24" s="38" t="str">
        <f>'決算書'!C26</f>
        <v>貸倒金</v>
      </c>
      <c r="H24" s="58">
        <f t="shared" si="1"/>
        <v>0</v>
      </c>
      <c r="I24" s="14"/>
      <c r="K24"/>
      <c r="L24"/>
      <c r="M24"/>
      <c r="N24"/>
      <c r="O24"/>
      <c r="P24"/>
      <c r="Q24"/>
      <c r="R24"/>
      <c r="S24"/>
      <c r="T24"/>
      <c r="U24"/>
      <c r="V24"/>
    </row>
    <row r="25" spans="1:22" ht="15.75" customHeight="1">
      <c r="A25" s="28"/>
      <c r="B25" s="81"/>
      <c r="C25" s="29"/>
      <c r="D25" s="5">
        <f t="shared" si="2"/>
      </c>
      <c r="E25" s="33"/>
      <c r="F25" s="10">
        <v>24</v>
      </c>
      <c r="G25" s="38" t="str">
        <f>'決算書'!C27</f>
        <v>家事消費等</v>
      </c>
      <c r="H25" s="58">
        <f t="shared" si="1"/>
        <v>0</v>
      </c>
      <c r="I25" s="14"/>
      <c r="K25"/>
      <c r="L25"/>
      <c r="M25"/>
      <c r="N25"/>
      <c r="O25"/>
      <c r="P25"/>
      <c r="Q25"/>
      <c r="R25"/>
      <c r="S25"/>
      <c r="T25"/>
      <c r="U25"/>
      <c r="V25"/>
    </row>
    <row r="26" spans="1:22" s="3" customFormat="1" ht="18">
      <c r="A26" s="28"/>
      <c r="B26" s="81"/>
      <c r="C26" s="29"/>
      <c r="D26" s="5">
        <f t="shared" si="2"/>
      </c>
      <c r="E26" s="33"/>
      <c r="F26" s="10">
        <v>25</v>
      </c>
      <c r="G26" s="38" t="str">
        <f>'決算書'!C28</f>
        <v>リ-ス</v>
      </c>
      <c r="H26" s="58">
        <f t="shared" si="1"/>
        <v>0</v>
      </c>
      <c r="I26" s="14"/>
      <c r="J26" s="17"/>
      <c r="K26"/>
      <c r="L26"/>
      <c r="M26"/>
      <c r="N26"/>
      <c r="O26"/>
      <c r="P26"/>
      <c r="Q26"/>
      <c r="R26"/>
      <c r="S26"/>
      <c r="T26"/>
      <c r="U26"/>
      <c r="V26"/>
    </row>
    <row r="27" spans="1:22" s="3" customFormat="1" ht="18">
      <c r="A27" s="28"/>
      <c r="B27" s="81"/>
      <c r="C27" s="29"/>
      <c r="D27" s="5">
        <f t="shared" si="2"/>
      </c>
      <c r="E27" s="33"/>
      <c r="F27" s="21">
        <v>26</v>
      </c>
      <c r="G27" s="38" t="str">
        <f>'決算書'!C29</f>
        <v>?</v>
      </c>
      <c r="H27" s="58">
        <f t="shared" si="1"/>
        <v>0</v>
      </c>
      <c r="I27" s="14"/>
      <c r="J27" s="17"/>
      <c r="K27"/>
      <c r="L27"/>
      <c r="M27"/>
      <c r="N27"/>
      <c r="O27"/>
      <c r="P27"/>
      <c r="Q27"/>
      <c r="R27"/>
      <c r="S27"/>
      <c r="T27"/>
      <c r="U27"/>
      <c r="V27"/>
    </row>
    <row r="28" spans="1:22" ht="18">
      <c r="A28" s="28"/>
      <c r="B28" s="81"/>
      <c r="C28" s="29"/>
      <c r="D28" s="5">
        <f t="shared" si="2"/>
      </c>
      <c r="E28" s="33"/>
      <c r="F28" s="21">
        <v>27</v>
      </c>
      <c r="G28" s="38" t="str">
        <f>'決算書'!C30</f>
        <v>?</v>
      </c>
      <c r="H28" s="58">
        <f t="shared" si="1"/>
        <v>0</v>
      </c>
      <c r="I28" s="14"/>
      <c r="K28"/>
      <c r="L28"/>
      <c r="M28"/>
      <c r="N28"/>
      <c r="O28"/>
      <c r="P28"/>
      <c r="Q28"/>
      <c r="R28"/>
      <c r="S28"/>
      <c r="T28"/>
      <c r="U28"/>
      <c r="V28"/>
    </row>
    <row r="29" spans="1:22" ht="18">
      <c r="A29" s="28"/>
      <c r="B29" s="81"/>
      <c r="C29" s="29"/>
      <c r="D29" s="5">
        <f t="shared" si="2"/>
      </c>
      <c r="E29" s="33"/>
      <c r="F29" s="21">
        <v>28</v>
      </c>
      <c r="G29" s="38" t="str">
        <f>'決算書'!C31</f>
        <v>?</v>
      </c>
      <c r="H29" s="58">
        <f t="shared" si="1"/>
        <v>0</v>
      </c>
      <c r="I29" s="14"/>
      <c r="K29"/>
      <c r="L29"/>
      <c r="M29"/>
      <c r="N29"/>
      <c r="O29"/>
      <c r="P29"/>
      <c r="Q29"/>
      <c r="R29"/>
      <c r="S29"/>
      <c r="T29"/>
      <c r="U29"/>
      <c r="V29"/>
    </row>
    <row r="30" spans="1:22" ht="18">
      <c r="A30" s="28"/>
      <c r="B30" s="81"/>
      <c r="C30" s="29"/>
      <c r="D30" s="5">
        <f t="shared" si="2"/>
      </c>
      <c r="E30" s="33"/>
      <c r="F30" s="21">
        <v>29</v>
      </c>
      <c r="G30" s="38" t="str">
        <f>'決算書'!C32</f>
        <v>?</v>
      </c>
      <c r="H30" s="58">
        <f t="shared" si="1"/>
        <v>0</v>
      </c>
      <c r="I30" s="14"/>
      <c r="K30"/>
      <c r="L30"/>
      <c r="M30"/>
      <c r="N30"/>
      <c r="O30"/>
      <c r="P30"/>
      <c r="Q30"/>
      <c r="R30"/>
      <c r="S30"/>
      <c r="T30"/>
      <c r="U30"/>
      <c r="V30"/>
    </row>
    <row r="31" spans="1:22" ht="18">
      <c r="A31" s="28"/>
      <c r="B31" s="81"/>
      <c r="C31" s="29"/>
      <c r="D31" s="5">
        <f t="shared" si="2"/>
      </c>
      <c r="E31" s="33"/>
      <c r="F31" s="21">
        <v>30</v>
      </c>
      <c r="G31" s="38" t="str">
        <f>'決算書'!C33</f>
        <v>?</v>
      </c>
      <c r="H31" s="58">
        <f t="shared" si="1"/>
        <v>0</v>
      </c>
      <c r="I31" s="14"/>
      <c r="K31"/>
      <c r="L31"/>
      <c r="M31"/>
      <c r="N31"/>
      <c r="O31"/>
      <c r="P31"/>
      <c r="Q31"/>
      <c r="R31"/>
      <c r="S31"/>
      <c r="T31"/>
      <c r="U31"/>
      <c r="V31"/>
    </row>
    <row r="32" spans="1:22" ht="18">
      <c r="A32" s="28"/>
      <c r="B32" s="81"/>
      <c r="C32" s="29"/>
      <c r="D32" s="5">
        <f t="shared" si="2"/>
      </c>
      <c r="E32" s="33"/>
      <c r="F32" s="21">
        <v>31</v>
      </c>
      <c r="G32" s="38" t="str">
        <f>'決算書'!C34</f>
        <v>?</v>
      </c>
      <c r="H32" s="58">
        <f t="shared" si="1"/>
        <v>0</v>
      </c>
      <c r="I32" s="14"/>
      <c r="K32"/>
      <c r="L32"/>
      <c r="M32"/>
      <c r="N32"/>
      <c r="O32"/>
      <c r="P32"/>
      <c r="Q32"/>
      <c r="R32"/>
      <c r="S32"/>
      <c r="T32"/>
      <c r="U32"/>
      <c r="V32"/>
    </row>
    <row r="33" spans="1:22" ht="18.75" thickBot="1">
      <c r="A33" s="28"/>
      <c r="B33" s="81"/>
      <c r="C33" s="29"/>
      <c r="D33" s="5">
        <f t="shared" si="2"/>
      </c>
      <c r="E33" s="33"/>
      <c r="F33" s="22">
        <v>32</v>
      </c>
      <c r="G33" s="42" t="str">
        <f>'決算書'!C35</f>
        <v>消費税</v>
      </c>
      <c r="H33" s="60">
        <f t="shared" si="1"/>
        <v>0</v>
      </c>
      <c r="I33" s="14"/>
      <c r="K33"/>
      <c r="L33"/>
      <c r="M33"/>
      <c r="N33"/>
      <c r="O33"/>
      <c r="P33"/>
      <c r="Q33"/>
      <c r="R33"/>
      <c r="S33"/>
      <c r="T33"/>
      <c r="U33"/>
      <c r="V33"/>
    </row>
    <row r="34" spans="1:22" ht="18.75" thickBot="1">
      <c r="A34" s="28"/>
      <c r="B34" s="81"/>
      <c r="C34" s="29"/>
      <c r="D34" s="5">
        <f t="shared" si="2"/>
      </c>
      <c r="E34" s="33"/>
      <c r="F34" s="23">
        <v>33</v>
      </c>
      <c r="G34" s="36" t="str">
        <f>'決算書'!C36</f>
        <v>計</v>
      </c>
      <c r="H34" s="54">
        <f>SUM(H9:H33)</f>
        <v>4800</v>
      </c>
      <c r="I34" s="14"/>
      <c r="K34"/>
      <c r="L34"/>
      <c r="M34"/>
      <c r="N34"/>
      <c r="O34"/>
      <c r="P34"/>
      <c r="Q34"/>
      <c r="R34"/>
      <c r="S34"/>
      <c r="T34"/>
      <c r="U34"/>
      <c r="V34"/>
    </row>
    <row r="35" spans="1:22" ht="18.75" thickBot="1">
      <c r="A35" s="28"/>
      <c r="B35" s="81"/>
      <c r="C35" s="29"/>
      <c r="D35" s="5">
        <f aca="true" t="shared" si="3" ref="D35:D50">IF(OR(C35&lt;1,C35=2,C35&gt;52,(AND(C35&gt;32,C35&lt;40)),(AND(C35&gt;40,C35&lt;50)),(AND(C35&gt;3,C35&lt;8))),"",VLOOKUP(C35,$F$2:$G$53,2))</f>
      </c>
      <c r="E35" s="33"/>
      <c r="F35" s="23">
        <v>34</v>
      </c>
      <c r="G35" s="40" t="str">
        <f>'決算書'!C37</f>
        <v>差引金額（７-33）</v>
      </c>
      <c r="H35" s="54">
        <f>IF(ISERROR(H8-H34)=TRUE,0,(H8-H34))</f>
        <v>241200</v>
      </c>
      <c r="I35" s="14"/>
      <c r="K35"/>
      <c r="L35"/>
      <c r="M35"/>
      <c r="N35"/>
      <c r="O35"/>
      <c r="P35"/>
      <c r="Q35"/>
      <c r="R35"/>
      <c r="S35"/>
      <c r="T35"/>
      <c r="U35"/>
      <c r="V35"/>
    </row>
    <row r="36" spans="1:22" ht="18">
      <c r="A36" s="28"/>
      <c r="B36" s="81"/>
      <c r="C36" s="29"/>
      <c r="D36" s="5">
        <f t="shared" si="3"/>
      </c>
      <c r="E36" s="33"/>
      <c r="F36" s="9">
        <v>35</v>
      </c>
      <c r="G36" s="43" t="str">
        <f>'決算書'!C38</f>
        <v>貸倒引当金</v>
      </c>
      <c r="H36" s="56"/>
      <c r="I36" s="14"/>
      <c r="K36"/>
      <c r="L36"/>
      <c r="M36"/>
      <c r="N36"/>
      <c r="O36"/>
      <c r="P36"/>
      <c r="Q36"/>
      <c r="R36"/>
      <c r="S36"/>
      <c r="T36"/>
      <c r="U36"/>
      <c r="V36"/>
    </row>
    <row r="37" spans="1:22" ht="18">
      <c r="A37" s="28"/>
      <c r="B37" s="81"/>
      <c r="C37" s="29"/>
      <c r="D37" s="5">
        <f t="shared" si="3"/>
      </c>
      <c r="E37" s="33"/>
      <c r="F37" s="10">
        <v>36</v>
      </c>
      <c r="G37" s="38" t="str">
        <f>'決算書'!C39</f>
        <v>?</v>
      </c>
      <c r="H37" s="58"/>
      <c r="I37" s="14"/>
      <c r="K37" s="16"/>
      <c r="L37"/>
      <c r="M37"/>
      <c r="N37"/>
      <c r="O37"/>
      <c r="P37"/>
      <c r="Q37"/>
      <c r="R37"/>
      <c r="S37"/>
      <c r="T37"/>
      <c r="U37"/>
      <c r="V37"/>
    </row>
    <row r="38" spans="1:22" ht="18">
      <c r="A38" s="28"/>
      <c r="B38" s="81"/>
      <c r="C38" s="29"/>
      <c r="D38" s="5">
        <f t="shared" si="3"/>
      </c>
      <c r="E38" s="33"/>
      <c r="F38" s="10">
        <v>37</v>
      </c>
      <c r="G38" s="38" t="str">
        <f>'決算書'!C40</f>
        <v>?</v>
      </c>
      <c r="H38" s="58"/>
      <c r="I38" s="14"/>
      <c r="K38"/>
      <c r="L38"/>
      <c r="M38"/>
      <c r="N38"/>
      <c r="O38"/>
      <c r="P38"/>
      <c r="Q38"/>
      <c r="R38"/>
      <c r="S38"/>
      <c r="T38"/>
      <c r="U38"/>
      <c r="V38"/>
    </row>
    <row r="39" spans="1:22" ht="18">
      <c r="A39" s="28"/>
      <c r="B39" s="81"/>
      <c r="C39" s="29"/>
      <c r="D39" s="5">
        <f t="shared" si="3"/>
      </c>
      <c r="E39" s="33"/>
      <c r="F39" s="10">
        <v>38</v>
      </c>
      <c r="G39" s="38" t="str">
        <f>'決算書'!C41</f>
        <v>?</v>
      </c>
      <c r="H39" s="58"/>
      <c r="I39" s="14"/>
      <c r="K39"/>
      <c r="L39"/>
      <c r="M39"/>
      <c r="N39"/>
      <c r="O39"/>
      <c r="P39"/>
      <c r="Q39"/>
      <c r="R39"/>
      <c r="S39"/>
      <c r="T39"/>
      <c r="U39"/>
      <c r="V39"/>
    </row>
    <row r="40" spans="1:22" ht="18.75" thickBot="1">
      <c r="A40" s="28"/>
      <c r="B40" s="81"/>
      <c r="C40" s="29"/>
      <c r="D40" s="5">
        <f t="shared" si="3"/>
      </c>
      <c r="E40" s="33"/>
      <c r="F40" s="20">
        <v>39</v>
      </c>
      <c r="G40" s="42" t="str">
        <f>'決算書'!C42</f>
        <v>計</v>
      </c>
      <c r="H40" s="60">
        <f>SUM(H36:H39)</f>
        <v>0</v>
      </c>
      <c r="I40" s="14"/>
      <c r="K40"/>
      <c r="L40"/>
      <c r="M40"/>
      <c r="N40"/>
      <c r="O40"/>
      <c r="P40"/>
      <c r="Q40"/>
      <c r="R40"/>
      <c r="S40"/>
      <c r="T40"/>
      <c r="U40"/>
      <c r="V40"/>
    </row>
    <row r="41" spans="1:22" ht="18">
      <c r="A41" s="28"/>
      <c r="B41" s="81"/>
      <c r="C41" s="29"/>
      <c r="D41" s="5">
        <f t="shared" si="3"/>
      </c>
      <c r="E41" s="33"/>
      <c r="F41" s="9">
        <v>40</v>
      </c>
      <c r="G41" s="41" t="str">
        <f>'決算書'!C43</f>
        <v>専従者給与</v>
      </c>
      <c r="H41" s="56">
        <f>SUMIF($C$2:$C$201,F41,$E$2:$E$201)</f>
        <v>70000</v>
      </c>
      <c r="I41" s="14"/>
      <c r="K41"/>
      <c r="L41"/>
      <c r="M41"/>
      <c r="N41"/>
      <c r="O41"/>
      <c r="P41"/>
      <c r="Q41"/>
      <c r="R41"/>
      <c r="S41"/>
      <c r="T41"/>
      <c r="U41"/>
      <c r="V41"/>
    </row>
    <row r="42" spans="1:22" ht="18">
      <c r="A42" s="28"/>
      <c r="B42" s="81"/>
      <c r="C42" s="29"/>
      <c r="D42" s="5">
        <f t="shared" si="3"/>
      </c>
      <c r="E42" s="33"/>
      <c r="F42" s="10">
        <v>41</v>
      </c>
      <c r="G42" s="43" t="str">
        <f>'決算書'!C44</f>
        <v>貸倒引当金</v>
      </c>
      <c r="H42" s="58"/>
      <c r="I42" s="14"/>
      <c r="K42"/>
      <c r="L42"/>
      <c r="M42"/>
      <c r="N42"/>
      <c r="O42"/>
      <c r="P42"/>
      <c r="Q42"/>
      <c r="R42"/>
      <c r="S42"/>
      <c r="T42"/>
      <c r="U42"/>
      <c r="V42"/>
    </row>
    <row r="43" spans="1:22" ht="18">
      <c r="A43" s="28"/>
      <c r="B43" s="81"/>
      <c r="C43" s="29"/>
      <c r="D43" s="5">
        <f t="shared" si="3"/>
      </c>
      <c r="E43" s="33"/>
      <c r="F43" s="10">
        <v>42</v>
      </c>
      <c r="G43" s="38" t="str">
        <f>'決算書'!C45</f>
        <v>?</v>
      </c>
      <c r="H43" s="58"/>
      <c r="I43" s="14"/>
      <c r="K43"/>
      <c r="L43"/>
      <c r="M43"/>
      <c r="N43"/>
      <c r="O43"/>
      <c r="P43"/>
      <c r="Q43"/>
      <c r="R43"/>
      <c r="S43"/>
      <c r="T43"/>
      <c r="U43"/>
      <c r="V43"/>
    </row>
    <row r="44" spans="1:22" ht="18">
      <c r="A44" s="28"/>
      <c r="B44" s="81"/>
      <c r="C44" s="29"/>
      <c r="D44" s="5">
        <f t="shared" si="3"/>
      </c>
      <c r="E44" s="33"/>
      <c r="F44" s="10">
        <v>43</v>
      </c>
      <c r="G44" s="38" t="str">
        <f>'決算書'!C46</f>
        <v>?</v>
      </c>
      <c r="H44" s="58"/>
      <c r="I44" s="14"/>
      <c r="K44"/>
      <c r="L44"/>
      <c r="M44"/>
      <c r="N44"/>
      <c r="O44"/>
      <c r="P44"/>
      <c r="Q44"/>
      <c r="R44"/>
      <c r="S44"/>
      <c r="T44"/>
      <c r="U44"/>
      <c r="V44"/>
    </row>
    <row r="45" spans="1:22" ht="18">
      <c r="A45" s="28"/>
      <c r="B45" s="81"/>
      <c r="C45" s="29"/>
      <c r="D45" s="5">
        <f t="shared" si="3"/>
      </c>
      <c r="E45" s="33"/>
      <c r="F45" s="10">
        <v>44</v>
      </c>
      <c r="G45" s="38" t="str">
        <f>'決算書'!C47</f>
        <v>?</v>
      </c>
      <c r="H45" s="58"/>
      <c r="I45" s="14"/>
      <c r="K45"/>
      <c r="L45"/>
      <c r="M45"/>
      <c r="N45"/>
      <c r="O45"/>
      <c r="P45"/>
      <c r="Q45"/>
      <c r="R45"/>
      <c r="S45"/>
      <c r="T45"/>
      <c r="U45"/>
      <c r="V45"/>
    </row>
    <row r="46" spans="1:22" ht="18.75" thickBot="1">
      <c r="A46" s="28"/>
      <c r="B46" s="81"/>
      <c r="C46" s="29"/>
      <c r="D46" s="5">
        <f t="shared" si="3"/>
      </c>
      <c r="E46" s="33"/>
      <c r="F46" s="20">
        <v>45</v>
      </c>
      <c r="G46" s="42" t="str">
        <f>'決算書'!C48</f>
        <v>計</v>
      </c>
      <c r="H46" s="60">
        <f>SUM(H41:H45)</f>
        <v>70000</v>
      </c>
      <c r="I46" s="14"/>
      <c r="K46"/>
      <c r="L46"/>
      <c r="M46"/>
      <c r="N46"/>
      <c r="O46"/>
      <c r="P46"/>
      <c r="Q46"/>
      <c r="R46"/>
      <c r="S46"/>
      <c r="T46"/>
      <c r="U46"/>
      <c r="V46"/>
    </row>
    <row r="47" spans="1:22" ht="18.75" thickBot="1">
      <c r="A47" s="28"/>
      <c r="B47" s="81"/>
      <c r="C47" s="29"/>
      <c r="D47" s="5">
        <f t="shared" si="3"/>
      </c>
      <c r="E47" s="33"/>
      <c r="F47" s="12">
        <v>46</v>
      </c>
      <c r="G47" s="40" t="str">
        <f>'決算書'!C49</f>
        <v>青控除前(34+39-45)</v>
      </c>
      <c r="H47" s="54">
        <f>IF(ISERROR(H35+H40-H46)=TRUE,0,(H35+H40-H46))</f>
        <v>171200</v>
      </c>
      <c r="I47" s="14"/>
      <c r="K47"/>
      <c r="L47"/>
      <c r="M47"/>
      <c r="N47"/>
      <c r="O47"/>
      <c r="P47"/>
      <c r="Q47"/>
      <c r="R47"/>
      <c r="S47"/>
      <c r="T47"/>
      <c r="U47"/>
      <c r="V47"/>
    </row>
    <row r="48" spans="1:22" ht="18.75" thickBot="1">
      <c r="A48" s="28"/>
      <c r="B48" s="81"/>
      <c r="C48" s="29"/>
      <c r="D48" s="5">
        <f t="shared" si="3"/>
      </c>
      <c r="E48" s="33"/>
      <c r="F48" s="12">
        <v>47</v>
      </c>
      <c r="G48" s="43" t="str">
        <f>'決算書'!C50</f>
        <v>青色控除</v>
      </c>
      <c r="H48" s="54">
        <v>0</v>
      </c>
      <c r="I48" s="14"/>
      <c r="K48"/>
      <c r="L48"/>
      <c r="M48"/>
      <c r="N48"/>
      <c r="O48"/>
      <c r="P48"/>
      <c r="Q48"/>
      <c r="R48"/>
      <c r="S48"/>
      <c r="T48"/>
      <c r="U48"/>
      <c r="V48"/>
    </row>
    <row r="49" spans="1:22" ht="18.75" thickBot="1">
      <c r="A49" s="28"/>
      <c r="B49" s="81"/>
      <c r="C49" s="29"/>
      <c r="D49" s="5">
        <f t="shared" si="3"/>
      </c>
      <c r="E49" s="33"/>
      <c r="F49" s="12">
        <v>48</v>
      </c>
      <c r="G49" s="40" t="str">
        <f>'決算書'!C51</f>
        <v>所得金額(46-47)</v>
      </c>
      <c r="H49" s="54">
        <f>IF(ISERROR(H47-H48)=TRUE,0,(H47-H48))</f>
        <v>171200</v>
      </c>
      <c r="I49" s="14"/>
      <c r="K49"/>
      <c r="L49"/>
      <c r="M49"/>
      <c r="N49"/>
      <c r="O49"/>
      <c r="P49"/>
      <c r="Q49"/>
      <c r="R49"/>
      <c r="S49"/>
      <c r="T49"/>
      <c r="U49"/>
      <c r="V49"/>
    </row>
    <row r="50" spans="1:22" ht="18.75" thickBot="1">
      <c r="A50" s="28"/>
      <c r="B50" s="81"/>
      <c r="C50" s="29"/>
      <c r="D50" s="5">
        <f t="shared" si="3"/>
      </c>
      <c r="E50" s="33"/>
      <c r="F50" s="12">
        <v>49</v>
      </c>
      <c r="G50" s="44" t="str">
        <f>'決算書'!C52</f>
        <v>売掛金</v>
      </c>
      <c r="H50" s="76">
        <v>0</v>
      </c>
      <c r="I50" s="14"/>
      <c r="K50"/>
      <c r="L50"/>
      <c r="M50"/>
      <c r="N50"/>
      <c r="O50"/>
      <c r="P50"/>
      <c r="Q50"/>
      <c r="R50"/>
      <c r="S50"/>
      <c r="T50"/>
      <c r="U50"/>
      <c r="V50"/>
    </row>
    <row r="51" spans="1:22" ht="18.75" thickBot="1">
      <c r="A51" s="28"/>
      <c r="B51" s="81"/>
      <c r="C51" s="29"/>
      <c r="D51" s="5">
        <f aca="true" t="shared" si="4" ref="D51:D66">IF(OR(C51&lt;1,C51=2,C51&gt;52,(AND(C51&gt;32,C51&lt;40)),(AND(C51&gt;40,C51&lt;50)),(AND(C51&gt;3,C51&lt;8))),"",VLOOKUP(C51,$F$2:$G$53,2))</f>
      </c>
      <c r="E51" s="33"/>
      <c r="F51" s="12">
        <v>50</v>
      </c>
      <c r="G51" s="45" t="str">
        <f>'決算書'!C53</f>
        <v>入金</v>
      </c>
      <c r="H51" s="62">
        <f>SUMIF($C$2:$C$201,F51,$E$2:$E$201)</f>
        <v>0</v>
      </c>
      <c r="I51" s="14"/>
      <c r="K51"/>
      <c r="L51"/>
      <c r="M51"/>
      <c r="N51"/>
      <c r="O51"/>
      <c r="P51"/>
      <c r="Q51"/>
      <c r="R51"/>
      <c r="S51"/>
      <c r="T51"/>
      <c r="U51"/>
      <c r="V51"/>
    </row>
    <row r="52" spans="1:22" ht="18.75" thickBot="1">
      <c r="A52" s="28"/>
      <c r="B52" s="81"/>
      <c r="C52" s="29"/>
      <c r="D52" s="5">
        <f t="shared" si="4"/>
      </c>
      <c r="E52" s="33"/>
      <c r="F52" s="78">
        <v>51</v>
      </c>
      <c r="G52" s="80" t="str">
        <f>'決算書'!C54</f>
        <v>元金</v>
      </c>
      <c r="H52" s="79">
        <f>SUMIF($C$2:$C$202,F52,$E$2:$E$202)</f>
        <v>0</v>
      </c>
      <c r="I52" s="14"/>
      <c r="K52"/>
      <c r="L52"/>
      <c r="M52"/>
      <c r="N52"/>
      <c r="O52"/>
      <c r="P52"/>
      <c r="Q52"/>
      <c r="R52"/>
      <c r="S52"/>
      <c r="T52"/>
      <c r="U52"/>
      <c r="V52"/>
    </row>
    <row r="53" spans="1:22" ht="18.75" thickBot="1">
      <c r="A53" s="28"/>
      <c r="B53" s="81"/>
      <c r="C53" s="29"/>
      <c r="D53" s="5">
        <f t="shared" si="4"/>
      </c>
      <c r="E53" s="33"/>
      <c r="F53" s="78">
        <v>52</v>
      </c>
      <c r="G53" s="45" t="str">
        <f>'決算書'!C55</f>
        <v>借入</v>
      </c>
      <c r="H53" s="79">
        <f>SUMIF($C$2:$C$202,F53,$E$2:$E$202)</f>
        <v>0</v>
      </c>
      <c r="I53" s="14"/>
      <c r="K53"/>
      <c r="L53"/>
      <c r="M53"/>
      <c r="N53"/>
      <c r="O53"/>
      <c r="P53"/>
      <c r="Q53"/>
      <c r="R53"/>
      <c r="S53"/>
      <c r="T53"/>
      <c r="U53"/>
      <c r="V53"/>
    </row>
    <row r="54" spans="1:22" ht="18">
      <c r="A54" s="28"/>
      <c r="B54" s="81"/>
      <c r="C54" s="29"/>
      <c r="D54" s="5">
        <f t="shared" si="4"/>
      </c>
      <c r="E54" s="33"/>
      <c r="I54" s="14"/>
      <c r="K54"/>
      <c r="L54"/>
      <c r="M54"/>
      <c r="N54"/>
      <c r="O54"/>
      <c r="P54"/>
      <c r="Q54"/>
      <c r="R54"/>
      <c r="S54"/>
      <c r="T54"/>
      <c r="U54"/>
      <c r="V54"/>
    </row>
    <row r="55" spans="1:22" ht="18">
      <c r="A55" s="28"/>
      <c r="B55" s="81"/>
      <c r="C55" s="29"/>
      <c r="D55" s="5">
        <f t="shared" si="4"/>
      </c>
      <c r="E55" s="33"/>
      <c r="I55" s="14"/>
      <c r="K55"/>
      <c r="L55"/>
      <c r="M55"/>
      <c r="N55"/>
      <c r="O55"/>
      <c r="P55"/>
      <c r="Q55"/>
      <c r="R55"/>
      <c r="S55"/>
      <c r="T55"/>
      <c r="U55"/>
      <c r="V55"/>
    </row>
    <row r="56" spans="1:22" ht="18">
      <c r="A56" s="28"/>
      <c r="B56" s="81"/>
      <c r="C56" s="29"/>
      <c r="D56" s="5">
        <f t="shared" si="4"/>
      </c>
      <c r="E56" s="33"/>
      <c r="I56" s="14"/>
      <c r="K56"/>
      <c r="L56"/>
      <c r="M56"/>
      <c r="N56"/>
      <c r="O56"/>
      <c r="P56"/>
      <c r="Q56"/>
      <c r="R56"/>
      <c r="S56"/>
      <c r="T56"/>
      <c r="U56"/>
      <c r="V56"/>
    </row>
    <row r="57" spans="1:22" ht="18">
      <c r="A57" s="28"/>
      <c r="B57" s="81"/>
      <c r="C57" s="29"/>
      <c r="D57" s="5">
        <f t="shared" si="4"/>
      </c>
      <c r="E57" s="33"/>
      <c r="I57" s="14"/>
      <c r="K57"/>
      <c r="L57"/>
      <c r="M57"/>
      <c r="N57"/>
      <c r="O57"/>
      <c r="P57"/>
      <c r="Q57"/>
      <c r="R57"/>
      <c r="S57"/>
      <c r="T57"/>
      <c r="U57"/>
      <c r="V57"/>
    </row>
    <row r="58" spans="1:22" ht="18">
      <c r="A58" s="28"/>
      <c r="B58" s="81"/>
      <c r="C58" s="29"/>
      <c r="D58" s="5">
        <f t="shared" si="4"/>
      </c>
      <c r="E58" s="33"/>
      <c r="I58" s="14"/>
      <c r="K58"/>
      <c r="L58"/>
      <c r="M58"/>
      <c r="N58"/>
      <c r="O58"/>
      <c r="P58"/>
      <c r="Q58"/>
      <c r="R58"/>
      <c r="S58"/>
      <c r="T58"/>
      <c r="U58"/>
      <c r="V58"/>
    </row>
    <row r="59" spans="1:22" ht="18">
      <c r="A59" s="28"/>
      <c r="B59" s="81"/>
      <c r="C59" s="29"/>
      <c r="D59" s="5">
        <f t="shared" si="4"/>
      </c>
      <c r="E59" s="33"/>
      <c r="I59" s="14"/>
      <c r="K59"/>
      <c r="L59"/>
      <c r="M59"/>
      <c r="N59"/>
      <c r="O59"/>
      <c r="P59"/>
      <c r="Q59"/>
      <c r="R59"/>
      <c r="S59"/>
      <c r="T59"/>
      <c r="U59"/>
      <c r="V59"/>
    </row>
    <row r="60" spans="1:22" ht="18">
      <c r="A60" s="28"/>
      <c r="B60" s="81"/>
      <c r="C60" s="29"/>
      <c r="D60" s="5">
        <f t="shared" si="4"/>
      </c>
      <c r="E60" s="33"/>
      <c r="I60" s="14"/>
      <c r="K60"/>
      <c r="L60"/>
      <c r="M60"/>
      <c r="N60"/>
      <c r="O60"/>
      <c r="P60"/>
      <c r="Q60"/>
      <c r="R60"/>
      <c r="S60"/>
      <c r="T60"/>
      <c r="U60"/>
      <c r="V60"/>
    </row>
    <row r="61" spans="1:22" ht="18">
      <c r="A61" s="28"/>
      <c r="B61" s="81"/>
      <c r="C61" s="29"/>
      <c r="D61" s="5">
        <f t="shared" si="4"/>
      </c>
      <c r="E61" s="33"/>
      <c r="I61" s="14"/>
      <c r="K61"/>
      <c r="L61"/>
      <c r="M61"/>
      <c r="N61"/>
      <c r="O61"/>
      <c r="P61"/>
      <c r="Q61"/>
      <c r="R61"/>
      <c r="S61"/>
      <c r="T61"/>
      <c r="U61"/>
      <c r="V61"/>
    </row>
    <row r="62" spans="1:5" ht="18">
      <c r="A62" s="28"/>
      <c r="B62" s="81"/>
      <c r="C62" s="29"/>
      <c r="D62" s="5">
        <f t="shared" si="4"/>
      </c>
      <c r="E62" s="33"/>
    </row>
    <row r="63" spans="1:5" ht="18">
      <c r="A63" s="28"/>
      <c r="B63" s="81"/>
      <c r="C63" s="29"/>
      <c r="D63" s="5">
        <f t="shared" si="4"/>
      </c>
      <c r="E63" s="33"/>
    </row>
    <row r="64" spans="1:5" ht="18">
      <c r="A64" s="28"/>
      <c r="B64" s="81"/>
      <c r="C64" s="29"/>
      <c r="D64" s="5">
        <f t="shared" si="4"/>
      </c>
      <c r="E64" s="33"/>
    </row>
    <row r="65" spans="1:5" ht="18">
      <c r="A65" s="28"/>
      <c r="B65" s="81"/>
      <c r="C65" s="29"/>
      <c r="D65" s="5">
        <f t="shared" si="4"/>
      </c>
      <c r="E65" s="33"/>
    </row>
    <row r="66" spans="1:5" ht="18">
      <c r="A66" s="28"/>
      <c r="B66" s="81"/>
      <c r="C66" s="29"/>
      <c r="D66" s="5">
        <f t="shared" si="4"/>
      </c>
      <c r="E66" s="33"/>
    </row>
    <row r="67" spans="1:5" ht="18">
      <c r="A67" s="28"/>
      <c r="B67" s="81"/>
      <c r="C67" s="29"/>
      <c r="D67" s="5">
        <f aca="true" t="shared" si="5" ref="D67:D82">IF(OR(C67&lt;1,C67=2,C67&gt;52,(AND(C67&gt;32,C67&lt;40)),(AND(C67&gt;40,C67&lt;50)),(AND(C67&gt;3,C67&lt;8))),"",VLOOKUP(C67,$F$2:$G$53,2))</f>
      </c>
      <c r="E67" s="33"/>
    </row>
    <row r="68" spans="1:5" ht="18">
      <c r="A68" s="28"/>
      <c r="B68" s="81"/>
      <c r="C68" s="29"/>
      <c r="D68" s="5">
        <f t="shared" si="5"/>
      </c>
      <c r="E68" s="33"/>
    </row>
    <row r="69" spans="1:5" ht="18">
      <c r="A69" s="28"/>
      <c r="B69" s="81"/>
      <c r="C69" s="29"/>
      <c r="D69" s="5">
        <f t="shared" si="5"/>
      </c>
      <c r="E69" s="33"/>
    </row>
    <row r="70" spans="1:5" ht="18">
      <c r="A70" s="28"/>
      <c r="B70" s="81"/>
      <c r="C70" s="29"/>
      <c r="D70" s="5">
        <f t="shared" si="5"/>
      </c>
      <c r="E70" s="33"/>
    </row>
    <row r="71" spans="1:5" ht="18">
      <c r="A71" s="28"/>
      <c r="B71" s="81"/>
      <c r="C71" s="29"/>
      <c r="D71" s="5">
        <f t="shared" si="5"/>
      </c>
      <c r="E71" s="33"/>
    </row>
    <row r="72" spans="1:5" ht="18">
      <c r="A72" s="28"/>
      <c r="B72" s="81"/>
      <c r="C72" s="29"/>
      <c r="D72" s="5">
        <f t="shared" si="5"/>
      </c>
      <c r="E72" s="33"/>
    </row>
    <row r="73" spans="1:5" ht="18">
      <c r="A73" s="28"/>
      <c r="B73" s="81"/>
      <c r="C73" s="29"/>
      <c r="D73" s="5">
        <f t="shared" si="5"/>
      </c>
      <c r="E73" s="33"/>
    </row>
    <row r="74" spans="1:5" ht="18">
      <c r="A74" s="28"/>
      <c r="B74" s="81"/>
      <c r="C74" s="29"/>
      <c r="D74" s="5">
        <f t="shared" si="5"/>
      </c>
      <c r="E74" s="33"/>
    </row>
    <row r="75" spans="1:5" ht="18">
      <c r="A75" s="28"/>
      <c r="B75" s="81"/>
      <c r="C75" s="29"/>
      <c r="D75" s="5">
        <f t="shared" si="5"/>
      </c>
      <c r="E75" s="33"/>
    </row>
    <row r="76" spans="1:5" ht="18">
      <c r="A76" s="28"/>
      <c r="B76" s="81"/>
      <c r="C76" s="29"/>
      <c r="D76" s="5">
        <f t="shared" si="5"/>
      </c>
      <c r="E76" s="33"/>
    </row>
    <row r="77" spans="1:5" ht="18">
      <c r="A77" s="28"/>
      <c r="B77" s="81"/>
      <c r="C77" s="29"/>
      <c r="D77" s="5">
        <f t="shared" si="5"/>
      </c>
      <c r="E77" s="33"/>
    </row>
    <row r="78" spans="1:5" ht="18">
      <c r="A78" s="28"/>
      <c r="B78" s="81"/>
      <c r="C78" s="29"/>
      <c r="D78" s="5">
        <f t="shared" si="5"/>
      </c>
      <c r="E78" s="33"/>
    </row>
    <row r="79" spans="1:5" ht="18">
      <c r="A79" s="28"/>
      <c r="B79" s="81"/>
      <c r="C79" s="29"/>
      <c r="D79" s="5">
        <f t="shared" si="5"/>
      </c>
      <c r="E79" s="33"/>
    </row>
    <row r="80" spans="1:5" ht="18">
      <c r="A80" s="28"/>
      <c r="B80" s="81"/>
      <c r="C80" s="29"/>
      <c r="D80" s="5">
        <f t="shared" si="5"/>
      </c>
      <c r="E80" s="33"/>
    </row>
    <row r="81" spans="1:5" ht="18">
      <c r="A81" s="28"/>
      <c r="B81" s="81"/>
      <c r="C81" s="29"/>
      <c r="D81" s="5">
        <f t="shared" si="5"/>
      </c>
      <c r="E81" s="33"/>
    </row>
    <row r="82" spans="1:5" ht="18">
      <c r="A82" s="28"/>
      <c r="B82" s="81"/>
      <c r="C82" s="29"/>
      <c r="D82" s="5">
        <f t="shared" si="5"/>
      </c>
      <c r="E82" s="33"/>
    </row>
    <row r="83" spans="1:5" ht="18">
      <c r="A83" s="28"/>
      <c r="B83" s="81"/>
      <c r="C83" s="29"/>
      <c r="D83" s="5">
        <f aca="true" t="shared" si="6" ref="D83:D98">IF(OR(C83&lt;1,C83=2,C83&gt;52,(AND(C83&gt;32,C83&lt;40)),(AND(C83&gt;40,C83&lt;50)),(AND(C83&gt;3,C83&lt;8))),"",VLOOKUP(C83,$F$2:$G$53,2))</f>
      </c>
      <c r="E83" s="33"/>
    </row>
    <row r="84" spans="1:5" ht="18">
      <c r="A84" s="28"/>
      <c r="B84" s="81"/>
      <c r="C84" s="29"/>
      <c r="D84" s="5">
        <f t="shared" si="6"/>
      </c>
      <c r="E84" s="33"/>
    </row>
    <row r="85" spans="1:5" ht="18">
      <c r="A85" s="28"/>
      <c r="B85" s="81"/>
      <c r="C85" s="29"/>
      <c r="D85" s="5">
        <f t="shared" si="6"/>
      </c>
      <c r="E85" s="33"/>
    </row>
    <row r="86" spans="1:5" ht="18">
      <c r="A86" s="28"/>
      <c r="B86" s="81"/>
      <c r="C86" s="29"/>
      <c r="D86" s="5">
        <f t="shared" si="6"/>
      </c>
      <c r="E86" s="33"/>
    </row>
    <row r="87" spans="1:5" ht="18">
      <c r="A87" s="28"/>
      <c r="B87" s="81"/>
      <c r="C87" s="29"/>
      <c r="D87" s="5">
        <f t="shared" si="6"/>
      </c>
      <c r="E87" s="33"/>
    </row>
    <row r="88" spans="1:5" ht="18">
      <c r="A88" s="28"/>
      <c r="B88" s="81"/>
      <c r="C88" s="29"/>
      <c r="D88" s="5">
        <f t="shared" si="6"/>
      </c>
      <c r="E88" s="33"/>
    </row>
    <row r="89" spans="1:5" ht="18">
      <c r="A89" s="28"/>
      <c r="B89" s="81"/>
      <c r="C89" s="29"/>
      <c r="D89" s="5">
        <f t="shared" si="6"/>
      </c>
      <c r="E89" s="33"/>
    </row>
    <row r="90" spans="1:5" ht="18">
      <c r="A90" s="28"/>
      <c r="B90" s="81"/>
      <c r="C90" s="29"/>
      <c r="D90" s="5">
        <f t="shared" si="6"/>
      </c>
      <c r="E90" s="33"/>
    </row>
    <row r="91" spans="1:5" ht="18">
      <c r="A91" s="28"/>
      <c r="B91" s="81"/>
      <c r="C91" s="29"/>
      <c r="D91" s="5">
        <f t="shared" si="6"/>
      </c>
      <c r="E91" s="33"/>
    </row>
    <row r="92" spans="1:5" ht="18">
      <c r="A92" s="28"/>
      <c r="B92" s="81"/>
      <c r="C92" s="29"/>
      <c r="D92" s="5">
        <f t="shared" si="6"/>
      </c>
      <c r="E92" s="33"/>
    </row>
    <row r="93" spans="1:5" ht="18">
      <c r="A93" s="28"/>
      <c r="B93" s="81"/>
      <c r="C93" s="29"/>
      <c r="D93" s="5">
        <f t="shared" si="6"/>
      </c>
      <c r="E93" s="33"/>
    </row>
    <row r="94" spans="1:5" ht="18">
      <c r="A94" s="28"/>
      <c r="B94" s="81"/>
      <c r="C94" s="29"/>
      <c r="D94" s="5">
        <f t="shared" si="6"/>
      </c>
      <c r="E94" s="33"/>
    </row>
    <row r="95" spans="1:5" ht="18">
      <c r="A95" s="28"/>
      <c r="B95" s="81"/>
      <c r="C95" s="29"/>
      <c r="D95" s="5">
        <f t="shared" si="6"/>
      </c>
      <c r="E95" s="33"/>
    </row>
    <row r="96" spans="1:5" ht="18">
      <c r="A96" s="28"/>
      <c r="B96" s="81"/>
      <c r="C96" s="29"/>
      <c r="D96" s="5">
        <f t="shared" si="6"/>
      </c>
      <c r="E96" s="33"/>
    </row>
    <row r="97" spans="1:5" ht="18">
      <c r="A97" s="28"/>
      <c r="B97" s="81"/>
      <c r="C97" s="29"/>
      <c r="D97" s="5">
        <f t="shared" si="6"/>
      </c>
      <c r="E97" s="33"/>
    </row>
    <row r="98" spans="1:5" ht="18">
      <c r="A98" s="28"/>
      <c r="B98" s="81"/>
      <c r="C98" s="29"/>
      <c r="D98" s="5">
        <f t="shared" si="6"/>
      </c>
      <c r="E98" s="33"/>
    </row>
    <row r="99" spans="1:5" ht="18">
      <c r="A99" s="28"/>
      <c r="B99" s="81"/>
      <c r="C99" s="29"/>
      <c r="D99" s="5">
        <f aca="true" t="shared" si="7" ref="D99:D114">IF(OR(C99&lt;1,C99=2,C99&gt;52,(AND(C99&gt;32,C99&lt;40)),(AND(C99&gt;40,C99&lt;50)),(AND(C99&gt;3,C99&lt;8))),"",VLOOKUP(C99,$F$2:$G$53,2))</f>
      </c>
      <c r="E99" s="33"/>
    </row>
    <row r="100" spans="1:5" ht="18">
      <c r="A100" s="28"/>
      <c r="B100" s="81"/>
      <c r="C100" s="29"/>
      <c r="D100" s="5">
        <f t="shared" si="7"/>
      </c>
      <c r="E100" s="33"/>
    </row>
    <row r="101" spans="1:5" ht="18">
      <c r="A101" s="28"/>
      <c r="B101" s="81"/>
      <c r="C101" s="29"/>
      <c r="D101" s="5">
        <f t="shared" si="7"/>
      </c>
      <c r="E101" s="33"/>
    </row>
    <row r="102" spans="1:5" ht="18">
      <c r="A102" s="28"/>
      <c r="B102" s="81"/>
      <c r="C102" s="29"/>
      <c r="D102" s="5">
        <f t="shared" si="7"/>
      </c>
      <c r="E102" s="33"/>
    </row>
    <row r="103" spans="1:5" ht="18">
      <c r="A103" s="28"/>
      <c r="B103" s="81"/>
      <c r="C103" s="29"/>
      <c r="D103" s="5">
        <f t="shared" si="7"/>
      </c>
      <c r="E103" s="33"/>
    </row>
    <row r="104" spans="1:5" ht="18">
      <c r="A104" s="28"/>
      <c r="B104" s="81"/>
      <c r="C104" s="29"/>
      <c r="D104" s="5">
        <f t="shared" si="7"/>
      </c>
      <c r="E104" s="33"/>
    </row>
    <row r="105" spans="1:5" ht="18">
      <c r="A105" s="28"/>
      <c r="B105" s="81"/>
      <c r="C105" s="29"/>
      <c r="D105" s="5">
        <f t="shared" si="7"/>
      </c>
      <c r="E105" s="33"/>
    </row>
    <row r="106" spans="1:5" ht="18">
      <c r="A106" s="28"/>
      <c r="B106" s="81"/>
      <c r="C106" s="29"/>
      <c r="D106" s="5">
        <f t="shared" si="7"/>
      </c>
      <c r="E106" s="33"/>
    </row>
    <row r="107" spans="1:5" ht="18">
      <c r="A107" s="28"/>
      <c r="B107" s="81"/>
      <c r="C107" s="29"/>
      <c r="D107" s="5">
        <f t="shared" si="7"/>
      </c>
      <c r="E107" s="33"/>
    </row>
    <row r="108" spans="1:5" ht="18">
      <c r="A108" s="28"/>
      <c r="B108" s="81"/>
      <c r="C108" s="29"/>
      <c r="D108" s="5">
        <f t="shared" si="7"/>
      </c>
      <c r="E108" s="33"/>
    </row>
    <row r="109" spans="1:5" ht="18">
      <c r="A109" s="28"/>
      <c r="B109" s="81"/>
      <c r="C109" s="29"/>
      <c r="D109" s="5">
        <f t="shared" si="7"/>
      </c>
      <c r="E109" s="33"/>
    </row>
    <row r="110" spans="1:5" ht="18">
      <c r="A110" s="28"/>
      <c r="B110" s="81"/>
      <c r="C110" s="29"/>
      <c r="D110" s="5">
        <f t="shared" si="7"/>
      </c>
      <c r="E110" s="33"/>
    </row>
    <row r="111" spans="1:5" ht="18">
      <c r="A111" s="28"/>
      <c r="B111" s="81"/>
      <c r="C111" s="29"/>
      <c r="D111" s="5">
        <f t="shared" si="7"/>
      </c>
      <c r="E111" s="33"/>
    </row>
    <row r="112" spans="1:5" ht="18">
      <c r="A112" s="28"/>
      <c r="B112" s="81"/>
      <c r="C112" s="29"/>
      <c r="D112" s="5">
        <f t="shared" si="7"/>
      </c>
      <c r="E112" s="33"/>
    </row>
    <row r="113" spans="1:5" ht="18">
      <c r="A113" s="28"/>
      <c r="B113" s="81"/>
      <c r="C113" s="29"/>
      <c r="D113" s="5">
        <f t="shared" si="7"/>
      </c>
      <c r="E113" s="33"/>
    </row>
    <row r="114" spans="1:5" ht="18">
      <c r="A114" s="28"/>
      <c r="B114" s="81"/>
      <c r="C114" s="29"/>
      <c r="D114" s="5">
        <f t="shared" si="7"/>
      </c>
      <c r="E114" s="33"/>
    </row>
    <row r="115" spans="1:5" ht="18">
      <c r="A115" s="28"/>
      <c r="B115" s="81"/>
      <c r="C115" s="29"/>
      <c r="D115" s="5">
        <f aca="true" t="shared" si="8" ref="D115:D130">IF(OR(C115&lt;1,C115=2,C115&gt;52,(AND(C115&gt;32,C115&lt;40)),(AND(C115&gt;40,C115&lt;50)),(AND(C115&gt;3,C115&lt;8))),"",VLOOKUP(C115,$F$2:$G$53,2))</f>
      </c>
      <c r="E115" s="33"/>
    </row>
    <row r="116" spans="1:5" ht="18">
      <c r="A116" s="28"/>
      <c r="B116" s="81"/>
      <c r="C116" s="29"/>
      <c r="D116" s="5">
        <f t="shared" si="8"/>
      </c>
      <c r="E116" s="33"/>
    </row>
    <row r="117" spans="1:5" ht="18">
      <c r="A117" s="28"/>
      <c r="B117" s="81"/>
      <c r="C117" s="29"/>
      <c r="D117" s="5">
        <f t="shared" si="8"/>
      </c>
      <c r="E117" s="33"/>
    </row>
    <row r="118" spans="1:5" ht="18">
      <c r="A118" s="28"/>
      <c r="B118" s="81"/>
      <c r="C118" s="29"/>
      <c r="D118" s="5">
        <f t="shared" si="8"/>
      </c>
      <c r="E118" s="33"/>
    </row>
    <row r="119" spans="1:5" ht="18">
      <c r="A119" s="28"/>
      <c r="B119" s="81"/>
      <c r="C119" s="29"/>
      <c r="D119" s="5">
        <f t="shared" si="8"/>
      </c>
      <c r="E119" s="33"/>
    </row>
    <row r="120" spans="1:5" ht="18">
      <c r="A120" s="28"/>
      <c r="B120" s="81"/>
      <c r="C120" s="29"/>
      <c r="D120" s="5">
        <f t="shared" si="8"/>
      </c>
      <c r="E120" s="33"/>
    </row>
    <row r="121" spans="1:5" ht="18">
      <c r="A121" s="28"/>
      <c r="B121" s="81"/>
      <c r="C121" s="29"/>
      <c r="D121" s="5">
        <f t="shared" si="8"/>
      </c>
      <c r="E121" s="33"/>
    </row>
    <row r="122" spans="1:5" ht="18">
      <c r="A122" s="28"/>
      <c r="B122" s="81"/>
      <c r="C122" s="29"/>
      <c r="D122" s="5">
        <f t="shared" si="8"/>
      </c>
      <c r="E122" s="33"/>
    </row>
    <row r="123" spans="1:5" ht="18">
      <c r="A123" s="28"/>
      <c r="B123" s="81"/>
      <c r="C123" s="29"/>
      <c r="D123" s="5">
        <f t="shared" si="8"/>
      </c>
      <c r="E123" s="33"/>
    </row>
    <row r="124" spans="1:5" ht="18">
      <c r="A124" s="28"/>
      <c r="B124" s="81"/>
      <c r="C124" s="29"/>
      <c r="D124" s="5">
        <f t="shared" si="8"/>
      </c>
      <c r="E124" s="33"/>
    </row>
    <row r="125" spans="1:5" ht="18">
      <c r="A125" s="28"/>
      <c r="B125" s="81"/>
      <c r="C125" s="29"/>
      <c r="D125" s="5">
        <f t="shared" si="8"/>
      </c>
      <c r="E125" s="33"/>
    </row>
    <row r="126" spans="1:5" ht="18">
      <c r="A126" s="28"/>
      <c r="B126" s="81"/>
      <c r="C126" s="29"/>
      <c r="D126" s="5">
        <f t="shared" si="8"/>
      </c>
      <c r="E126" s="33"/>
    </row>
    <row r="127" spans="1:5" ht="18">
      <c r="A127" s="28"/>
      <c r="B127" s="81"/>
      <c r="C127" s="29"/>
      <c r="D127" s="5">
        <f t="shared" si="8"/>
      </c>
      <c r="E127" s="33"/>
    </row>
    <row r="128" spans="1:5" ht="18">
      <c r="A128" s="28"/>
      <c r="B128" s="81"/>
      <c r="C128" s="29"/>
      <c r="D128" s="5">
        <f t="shared" si="8"/>
      </c>
      <c r="E128" s="33"/>
    </row>
    <row r="129" spans="1:5" ht="18">
      <c r="A129" s="28"/>
      <c r="B129" s="81"/>
      <c r="C129" s="29"/>
      <c r="D129" s="5">
        <f t="shared" si="8"/>
      </c>
      <c r="E129" s="33"/>
    </row>
    <row r="130" spans="1:5" ht="18">
      <c r="A130" s="28"/>
      <c r="B130" s="81"/>
      <c r="C130" s="29"/>
      <c r="D130" s="5">
        <f t="shared" si="8"/>
      </c>
      <c r="E130" s="33"/>
    </row>
    <row r="131" spans="1:5" ht="18">
      <c r="A131" s="28"/>
      <c r="B131" s="81"/>
      <c r="C131" s="29"/>
      <c r="D131" s="5">
        <f aca="true" t="shared" si="9" ref="D131:D146">IF(OR(C131&lt;1,C131=2,C131&gt;52,(AND(C131&gt;32,C131&lt;40)),(AND(C131&gt;40,C131&lt;50)),(AND(C131&gt;3,C131&lt;8))),"",VLOOKUP(C131,$F$2:$G$53,2))</f>
      </c>
      <c r="E131" s="33"/>
    </row>
    <row r="132" spans="1:5" ht="18">
      <c r="A132" s="28"/>
      <c r="B132" s="81"/>
      <c r="C132" s="29"/>
      <c r="D132" s="5">
        <f t="shared" si="9"/>
      </c>
      <c r="E132" s="33"/>
    </row>
    <row r="133" spans="1:5" ht="18">
      <c r="A133" s="28"/>
      <c r="B133" s="81"/>
      <c r="C133" s="29"/>
      <c r="D133" s="5">
        <f t="shared" si="9"/>
      </c>
      <c r="E133" s="33"/>
    </row>
    <row r="134" spans="1:5" ht="18">
      <c r="A134" s="28"/>
      <c r="B134" s="81"/>
      <c r="C134" s="29"/>
      <c r="D134" s="5">
        <f t="shared" si="9"/>
      </c>
      <c r="E134" s="33"/>
    </row>
    <row r="135" spans="1:5" ht="18">
      <c r="A135" s="28"/>
      <c r="B135" s="81"/>
      <c r="C135" s="29"/>
      <c r="D135" s="5">
        <f t="shared" si="9"/>
      </c>
      <c r="E135" s="33"/>
    </row>
    <row r="136" spans="1:5" ht="18">
      <c r="A136" s="28"/>
      <c r="B136" s="81"/>
      <c r="C136" s="29"/>
      <c r="D136" s="5">
        <f t="shared" si="9"/>
      </c>
      <c r="E136" s="33"/>
    </row>
    <row r="137" spans="1:5" ht="18">
      <c r="A137" s="28"/>
      <c r="B137" s="81"/>
      <c r="C137" s="29"/>
      <c r="D137" s="5">
        <f t="shared" si="9"/>
      </c>
      <c r="E137" s="33"/>
    </row>
    <row r="138" spans="1:5" ht="18">
      <c r="A138" s="28"/>
      <c r="B138" s="81"/>
      <c r="C138" s="29"/>
      <c r="D138" s="5">
        <f t="shared" si="9"/>
      </c>
      <c r="E138" s="33"/>
    </row>
    <row r="139" spans="1:5" ht="18">
      <c r="A139" s="28"/>
      <c r="B139" s="81"/>
      <c r="C139" s="29"/>
      <c r="D139" s="5">
        <f t="shared" si="9"/>
      </c>
      <c r="E139" s="33"/>
    </row>
    <row r="140" spans="1:5" ht="18">
      <c r="A140" s="28"/>
      <c r="B140" s="81"/>
      <c r="C140" s="29"/>
      <c r="D140" s="5">
        <f t="shared" si="9"/>
      </c>
      <c r="E140" s="33"/>
    </row>
    <row r="141" spans="1:5" ht="18">
      <c r="A141" s="28"/>
      <c r="B141" s="81"/>
      <c r="C141" s="29"/>
      <c r="D141" s="5">
        <f t="shared" si="9"/>
      </c>
      <c r="E141" s="33"/>
    </row>
    <row r="142" spans="1:5" ht="18">
      <c r="A142" s="28"/>
      <c r="B142" s="81"/>
      <c r="C142" s="29"/>
      <c r="D142" s="5">
        <f t="shared" si="9"/>
      </c>
      <c r="E142" s="33"/>
    </row>
    <row r="143" spans="1:5" ht="18">
      <c r="A143" s="28"/>
      <c r="B143" s="81"/>
      <c r="C143" s="29"/>
      <c r="D143" s="5">
        <f t="shared" si="9"/>
      </c>
      <c r="E143" s="33"/>
    </row>
    <row r="144" spans="1:5" ht="18">
      <c r="A144" s="28"/>
      <c r="B144" s="81"/>
      <c r="C144" s="29"/>
      <c r="D144" s="5">
        <f t="shared" si="9"/>
      </c>
      <c r="E144" s="33"/>
    </row>
    <row r="145" spans="1:5" ht="18">
      <c r="A145" s="28"/>
      <c r="B145" s="81"/>
      <c r="C145" s="29"/>
      <c r="D145" s="5">
        <f t="shared" si="9"/>
      </c>
      <c r="E145" s="33"/>
    </row>
    <row r="146" spans="1:5" ht="18">
      <c r="A146" s="28"/>
      <c r="B146" s="81"/>
      <c r="C146" s="29"/>
      <c r="D146" s="5">
        <f t="shared" si="9"/>
      </c>
      <c r="E146" s="33"/>
    </row>
    <row r="147" spans="1:5" ht="18">
      <c r="A147" s="28"/>
      <c r="B147" s="81"/>
      <c r="C147" s="29"/>
      <c r="D147" s="5">
        <f aca="true" t="shared" si="10" ref="D147:D162">IF(OR(C147&lt;1,C147=2,C147&gt;52,(AND(C147&gt;32,C147&lt;40)),(AND(C147&gt;40,C147&lt;50)),(AND(C147&gt;3,C147&lt;8))),"",VLOOKUP(C147,$F$2:$G$53,2))</f>
      </c>
      <c r="E147" s="33"/>
    </row>
    <row r="148" spans="1:5" ht="18">
      <c r="A148" s="28"/>
      <c r="B148" s="81"/>
      <c r="C148" s="29"/>
      <c r="D148" s="5">
        <f t="shared" si="10"/>
      </c>
      <c r="E148" s="33"/>
    </row>
    <row r="149" spans="1:5" ht="18">
      <c r="A149" s="28"/>
      <c r="B149" s="81"/>
      <c r="C149" s="29"/>
      <c r="D149" s="5">
        <f t="shared" si="10"/>
      </c>
      <c r="E149" s="33"/>
    </row>
    <row r="150" spans="1:5" ht="18">
      <c r="A150" s="28"/>
      <c r="B150" s="81"/>
      <c r="C150" s="29"/>
      <c r="D150" s="5">
        <f t="shared" si="10"/>
      </c>
      <c r="E150" s="33"/>
    </row>
    <row r="151" spans="1:5" ht="18">
      <c r="A151" s="28"/>
      <c r="B151" s="81"/>
      <c r="C151" s="29"/>
      <c r="D151" s="5">
        <f t="shared" si="10"/>
      </c>
      <c r="E151" s="33"/>
    </row>
    <row r="152" spans="1:5" ht="18">
      <c r="A152" s="28"/>
      <c r="B152" s="81"/>
      <c r="C152" s="29"/>
      <c r="D152" s="5">
        <f t="shared" si="10"/>
      </c>
      <c r="E152" s="33"/>
    </row>
    <row r="153" spans="1:5" ht="18">
      <c r="A153" s="28"/>
      <c r="B153" s="81"/>
      <c r="C153" s="29"/>
      <c r="D153" s="5">
        <f t="shared" si="10"/>
      </c>
      <c r="E153" s="33"/>
    </row>
    <row r="154" spans="1:5" ht="18">
      <c r="A154" s="28"/>
      <c r="D154" s="5">
        <f t="shared" si="10"/>
      </c>
      <c r="E154" s="33"/>
    </row>
    <row r="155" spans="1:5" ht="18">
      <c r="A155" s="28"/>
      <c r="D155" s="5">
        <f t="shared" si="10"/>
      </c>
      <c r="E155" s="33"/>
    </row>
    <row r="156" spans="1:5" ht="18">
      <c r="A156" s="28"/>
      <c r="D156" s="5">
        <f t="shared" si="10"/>
      </c>
      <c r="E156" s="33"/>
    </row>
    <row r="157" spans="1:5" ht="18">
      <c r="A157" s="28"/>
      <c r="D157" s="5">
        <f t="shared" si="10"/>
      </c>
      <c r="E157" s="33"/>
    </row>
    <row r="158" spans="1:5" ht="18">
      <c r="A158" s="28"/>
      <c r="D158" s="5">
        <f t="shared" si="10"/>
      </c>
      <c r="E158" s="33"/>
    </row>
    <row r="159" spans="1:5" ht="18">
      <c r="A159" s="28"/>
      <c r="D159" s="5">
        <f t="shared" si="10"/>
      </c>
      <c r="E159" s="33"/>
    </row>
    <row r="160" spans="1:5" ht="18">
      <c r="A160" s="28"/>
      <c r="D160" s="5">
        <f t="shared" si="10"/>
      </c>
      <c r="E160" s="33"/>
    </row>
    <row r="161" spans="1:5" ht="18">
      <c r="A161" s="28"/>
      <c r="D161" s="5">
        <f t="shared" si="10"/>
      </c>
      <c r="E161" s="33"/>
    </row>
    <row r="162" spans="1:5" ht="18">
      <c r="A162" s="28"/>
      <c r="D162" s="5">
        <f t="shared" si="10"/>
      </c>
      <c r="E162" s="33"/>
    </row>
    <row r="163" spans="1:5" ht="18">
      <c r="A163" s="28"/>
      <c r="D163" s="5">
        <f aca="true" t="shared" si="11" ref="D163:D178">IF(OR(C163&lt;1,C163=2,C163&gt;52,(AND(C163&gt;32,C163&lt;40)),(AND(C163&gt;40,C163&lt;50)),(AND(C163&gt;3,C163&lt;8))),"",VLOOKUP(C163,$F$2:$G$53,2))</f>
      </c>
      <c r="E163" s="33"/>
    </row>
    <row r="164" spans="1:5" ht="18">
      <c r="A164" s="28"/>
      <c r="D164" s="5">
        <f t="shared" si="11"/>
      </c>
      <c r="E164" s="33"/>
    </row>
    <row r="165" spans="1:5" ht="18">
      <c r="A165" s="28"/>
      <c r="D165" s="5">
        <f t="shared" si="11"/>
      </c>
      <c r="E165" s="33"/>
    </row>
    <row r="166" spans="1:5" ht="18">
      <c r="A166" s="28"/>
      <c r="D166" s="5">
        <f t="shared" si="11"/>
      </c>
      <c r="E166" s="33"/>
    </row>
    <row r="167" spans="1:5" ht="18">
      <c r="A167" s="28"/>
      <c r="D167" s="5">
        <f t="shared" si="11"/>
      </c>
      <c r="E167" s="33"/>
    </row>
    <row r="168" spans="1:5" ht="18">
      <c r="A168" s="28"/>
      <c r="D168" s="5">
        <f t="shared" si="11"/>
      </c>
      <c r="E168" s="33"/>
    </row>
    <row r="169" spans="1:5" ht="18">
      <c r="A169" s="28"/>
      <c r="D169" s="5">
        <f t="shared" si="11"/>
      </c>
      <c r="E169" s="33"/>
    </row>
    <row r="170" spans="1:5" ht="18">
      <c r="A170" s="28"/>
      <c r="D170" s="5">
        <f t="shared" si="11"/>
      </c>
      <c r="E170" s="33"/>
    </row>
    <row r="171" spans="1:5" ht="18">
      <c r="A171" s="28"/>
      <c r="D171" s="5">
        <f t="shared" si="11"/>
      </c>
      <c r="E171" s="33"/>
    </row>
    <row r="172" spans="1:5" ht="18">
      <c r="A172" s="28"/>
      <c r="D172" s="5">
        <f t="shared" si="11"/>
      </c>
      <c r="E172" s="33"/>
    </row>
    <row r="173" spans="1:5" ht="18">
      <c r="A173" s="28"/>
      <c r="D173" s="5">
        <f t="shared" si="11"/>
      </c>
      <c r="E173" s="33"/>
    </row>
    <row r="174" spans="1:5" ht="18">
      <c r="A174" s="28"/>
      <c r="D174" s="5">
        <f t="shared" si="11"/>
      </c>
      <c r="E174" s="33"/>
    </row>
    <row r="175" spans="1:5" ht="18">
      <c r="A175" s="28"/>
      <c r="D175" s="5">
        <f t="shared" si="11"/>
      </c>
      <c r="E175" s="33"/>
    </row>
    <row r="176" spans="1:5" ht="18">
      <c r="A176" s="28"/>
      <c r="D176" s="5">
        <f t="shared" si="11"/>
      </c>
      <c r="E176" s="33"/>
    </row>
    <row r="177" spans="1:5" ht="18">
      <c r="A177" s="28"/>
      <c r="D177" s="5">
        <f t="shared" si="11"/>
      </c>
      <c r="E177" s="33"/>
    </row>
    <row r="178" spans="1:5" ht="18">
      <c r="A178" s="28"/>
      <c r="D178" s="5">
        <f t="shared" si="11"/>
      </c>
      <c r="E178" s="33"/>
    </row>
    <row r="179" spans="1:5" ht="18">
      <c r="A179" s="28"/>
      <c r="D179" s="5">
        <f aca="true" t="shared" si="12" ref="D179:D194">IF(OR(C179&lt;1,C179=2,C179&gt;52,(AND(C179&gt;32,C179&lt;40)),(AND(C179&gt;40,C179&lt;50)),(AND(C179&gt;3,C179&lt;8))),"",VLOOKUP(C179,$F$2:$G$53,2))</f>
      </c>
      <c r="E179" s="33"/>
    </row>
    <row r="180" spans="1:5" ht="18">
      <c r="A180" s="28"/>
      <c r="D180" s="5">
        <f t="shared" si="12"/>
      </c>
      <c r="E180" s="33"/>
    </row>
    <row r="181" spans="1:5" ht="18">
      <c r="A181" s="28"/>
      <c r="D181" s="5">
        <f t="shared" si="12"/>
      </c>
      <c r="E181" s="33"/>
    </row>
    <row r="182" spans="1:5" ht="18">
      <c r="A182" s="28"/>
      <c r="D182" s="5">
        <f t="shared" si="12"/>
      </c>
      <c r="E182" s="33"/>
    </row>
    <row r="183" spans="1:5" ht="18">
      <c r="A183" s="28"/>
      <c r="D183" s="5">
        <f t="shared" si="12"/>
      </c>
      <c r="E183" s="33"/>
    </row>
    <row r="184" spans="1:5" ht="18">
      <c r="A184" s="28"/>
      <c r="D184" s="5">
        <f t="shared" si="12"/>
      </c>
      <c r="E184" s="33"/>
    </row>
    <row r="185" spans="1:5" ht="18">
      <c r="A185" s="28"/>
      <c r="D185" s="5">
        <f t="shared" si="12"/>
      </c>
      <c r="E185" s="33"/>
    </row>
    <row r="186" spans="1:5" ht="18">
      <c r="A186" s="28"/>
      <c r="D186" s="5">
        <f t="shared" si="12"/>
      </c>
      <c r="E186" s="33"/>
    </row>
    <row r="187" spans="1:5" ht="18">
      <c r="A187" s="28"/>
      <c r="D187" s="5">
        <f t="shared" si="12"/>
      </c>
      <c r="E187" s="33"/>
    </row>
    <row r="188" spans="1:5" ht="18">
      <c r="A188" s="28"/>
      <c r="D188" s="5">
        <f t="shared" si="12"/>
      </c>
      <c r="E188" s="33"/>
    </row>
    <row r="189" spans="1:5" ht="18">
      <c r="A189" s="28"/>
      <c r="D189" s="5">
        <f t="shared" si="12"/>
      </c>
      <c r="E189" s="33"/>
    </row>
    <row r="190" spans="1:5" ht="18">
      <c r="A190" s="28"/>
      <c r="D190" s="5">
        <f t="shared" si="12"/>
      </c>
      <c r="E190" s="33"/>
    </row>
    <row r="191" spans="1:5" ht="18">
      <c r="A191" s="28"/>
      <c r="D191" s="5">
        <f t="shared" si="12"/>
      </c>
      <c r="E191" s="33"/>
    </row>
    <row r="192" spans="1:5" ht="18">
      <c r="A192" s="28"/>
      <c r="D192" s="5">
        <f t="shared" si="12"/>
      </c>
      <c r="E192" s="33"/>
    </row>
    <row r="193" spans="1:5" ht="18">
      <c r="A193" s="28"/>
      <c r="D193" s="5">
        <f t="shared" si="12"/>
      </c>
      <c r="E193" s="33"/>
    </row>
    <row r="194" spans="1:5" ht="18">
      <c r="A194" s="28"/>
      <c r="D194" s="5">
        <f t="shared" si="12"/>
      </c>
      <c r="E194" s="33"/>
    </row>
    <row r="195" spans="1:5" ht="18">
      <c r="A195" s="28"/>
      <c r="D195" s="5">
        <f aca="true" t="shared" si="13" ref="D195:D200">IF(OR(C195&lt;1,C195=2,C195&gt;52,(AND(C195&gt;32,C195&lt;40)),(AND(C195&gt;40,C195&lt;50)),(AND(C195&gt;3,C195&lt;8))),"",VLOOKUP(C195,$F$2:$G$53,2))</f>
      </c>
      <c r="E195" s="33"/>
    </row>
    <row r="196" spans="1:5" ht="18">
      <c r="A196" s="28"/>
      <c r="D196" s="5">
        <f t="shared" si="13"/>
      </c>
      <c r="E196" s="33"/>
    </row>
    <row r="197" spans="1:5" ht="18">
      <c r="A197" s="28"/>
      <c r="D197" s="5">
        <f t="shared" si="13"/>
      </c>
      <c r="E197" s="33"/>
    </row>
    <row r="198" spans="1:5" ht="18">
      <c r="A198" s="28"/>
      <c r="D198" s="5">
        <f t="shared" si="13"/>
      </c>
      <c r="E198" s="33"/>
    </row>
    <row r="199" spans="1:5" ht="18">
      <c r="A199" s="28"/>
      <c r="D199" s="5">
        <f t="shared" si="13"/>
      </c>
      <c r="E199" s="33"/>
    </row>
    <row r="200" spans="1:5" ht="18">
      <c r="A200" s="28"/>
      <c r="D200" s="5">
        <f t="shared" si="13"/>
      </c>
      <c r="E200" s="33"/>
    </row>
    <row r="201" spans="1:5" ht="18">
      <c r="A201" s="28"/>
      <c r="D201" s="5">
        <f>IF(OR(C201&lt;1,C201=2,C201&gt;50,(AND(C201&gt;32,C201&lt;40)),(AND(C201&gt;40,C201&lt;50)),(AND(C201&gt;3,C201&lt;8))),"",VLOOKUP(C201,$F$2:$G$51,2))</f>
      </c>
      <c r="E201" s="33"/>
    </row>
    <row r="202" ht="18">
      <c r="A202" s="28"/>
    </row>
    <row r="203" ht="18">
      <c r="A203" s="28"/>
    </row>
    <row r="204" ht="18">
      <c r="A204" s="28"/>
    </row>
    <row r="205" ht="18">
      <c r="A205" s="28"/>
    </row>
    <row r="206" ht="18">
      <c r="A206" s="28"/>
    </row>
    <row r="207" ht="18">
      <c r="A207" s="28"/>
    </row>
    <row r="208" ht="18">
      <c r="A208" s="28"/>
    </row>
    <row r="209" ht="18">
      <c r="A209" s="28"/>
    </row>
    <row r="210" ht="18">
      <c r="A210" s="28"/>
    </row>
    <row r="211" ht="18">
      <c r="A211" s="28"/>
    </row>
    <row r="212" ht="18">
      <c r="A212" s="28"/>
    </row>
    <row r="213" ht="18">
      <c r="A213" s="28"/>
    </row>
    <row r="214" ht="18">
      <c r="A214" s="28"/>
    </row>
    <row r="215" ht="18">
      <c r="A215" s="28"/>
    </row>
    <row r="216" ht="18">
      <c r="A216" s="28"/>
    </row>
    <row r="217" ht="18">
      <c r="A217" s="28"/>
    </row>
    <row r="218" ht="18">
      <c r="A218" s="28"/>
    </row>
    <row r="219" ht="18">
      <c r="A219" s="28"/>
    </row>
    <row r="220" ht="18">
      <c r="A220" s="28"/>
    </row>
    <row r="221" ht="18">
      <c r="A221" s="28"/>
    </row>
    <row r="222" ht="18">
      <c r="A222" s="28"/>
    </row>
    <row r="223" ht="18">
      <c r="A223" s="28"/>
    </row>
    <row r="224" ht="18">
      <c r="A224" s="28"/>
    </row>
    <row r="225" ht="18">
      <c r="A225" s="28"/>
    </row>
    <row r="226" ht="18">
      <c r="A226" s="28"/>
    </row>
    <row r="227" ht="18">
      <c r="A227" s="28"/>
    </row>
    <row r="228" ht="18">
      <c r="A228" s="28"/>
    </row>
    <row r="229" ht="18">
      <c r="A229" s="28"/>
    </row>
    <row r="230" ht="18">
      <c r="A230" s="28"/>
    </row>
    <row r="231" ht="18">
      <c r="A231" s="28"/>
    </row>
    <row r="232" ht="18">
      <c r="A232" s="28"/>
    </row>
    <row r="233" ht="18">
      <c r="A233" s="28"/>
    </row>
    <row r="234" ht="18">
      <c r="A234" s="28"/>
    </row>
    <row r="235" ht="18">
      <c r="A235" s="28"/>
    </row>
    <row r="236" ht="18">
      <c r="A236" s="28"/>
    </row>
    <row r="237" ht="18">
      <c r="A237" s="28"/>
    </row>
    <row r="238" ht="18">
      <c r="A238" s="28"/>
    </row>
    <row r="239" ht="18">
      <c r="A239" s="28"/>
    </row>
    <row r="240" ht="18">
      <c r="A240" s="28"/>
    </row>
    <row r="241" ht="18">
      <c r="A241" s="28"/>
    </row>
    <row r="242" ht="18">
      <c r="A242" s="28"/>
    </row>
    <row r="243" ht="18">
      <c r="A243" s="28"/>
    </row>
    <row r="244" ht="18">
      <c r="A244" s="28"/>
    </row>
    <row r="245" ht="18">
      <c r="A245" s="28"/>
    </row>
    <row r="246" ht="18">
      <c r="A246" s="28"/>
    </row>
    <row r="247" ht="18">
      <c r="A247" s="28"/>
    </row>
    <row r="248" ht="18">
      <c r="A248" s="28"/>
    </row>
    <row r="249" ht="18">
      <c r="A249" s="28"/>
    </row>
    <row r="250" ht="18">
      <c r="A250" s="28"/>
    </row>
    <row r="251" ht="18">
      <c r="A251" s="28"/>
    </row>
    <row r="252" ht="18">
      <c r="A252" s="28"/>
    </row>
    <row r="253" ht="18">
      <c r="A253" s="28"/>
    </row>
    <row r="254" ht="18">
      <c r="A254" s="28"/>
    </row>
    <row r="255" ht="18">
      <c r="A255" s="28"/>
    </row>
    <row r="256" ht="18">
      <c r="A256" s="28"/>
    </row>
    <row r="257" ht="18">
      <c r="A257" s="28"/>
    </row>
    <row r="258" ht="18">
      <c r="A258" s="28"/>
    </row>
    <row r="259" ht="18">
      <c r="A259" s="28"/>
    </row>
    <row r="260" ht="18">
      <c r="A260" s="28"/>
    </row>
    <row r="261" ht="18">
      <c r="A261" s="28"/>
    </row>
    <row r="262" ht="18">
      <c r="A262" s="28"/>
    </row>
    <row r="263" ht="18">
      <c r="A263" s="28"/>
    </row>
    <row r="264" ht="18">
      <c r="A264" s="28"/>
    </row>
    <row r="265" ht="18">
      <c r="A265" s="28"/>
    </row>
    <row r="266" ht="18">
      <c r="A266" s="28"/>
    </row>
    <row r="267" ht="18">
      <c r="A267" s="28"/>
    </row>
    <row r="268" ht="18">
      <c r="A268" s="28"/>
    </row>
    <row r="269" ht="18">
      <c r="A269" s="28"/>
    </row>
    <row r="270" ht="18">
      <c r="A270" s="28"/>
    </row>
    <row r="271" ht="18">
      <c r="A271" s="28"/>
    </row>
    <row r="272" ht="18">
      <c r="A272" s="28"/>
    </row>
    <row r="273" ht="18">
      <c r="A273" s="28"/>
    </row>
    <row r="274" ht="18">
      <c r="A274" s="28"/>
    </row>
    <row r="275" ht="18">
      <c r="A275" s="28"/>
    </row>
    <row r="276" ht="18">
      <c r="A276" s="28"/>
    </row>
    <row r="277" ht="18">
      <c r="A277" s="28"/>
    </row>
    <row r="278" ht="18">
      <c r="A278" s="28"/>
    </row>
    <row r="279" ht="18">
      <c r="A279" s="28"/>
    </row>
    <row r="280" ht="18">
      <c r="A280" s="28"/>
    </row>
    <row r="281" ht="18">
      <c r="A281" s="28"/>
    </row>
    <row r="282" ht="18">
      <c r="A282" s="28"/>
    </row>
    <row r="283" ht="18">
      <c r="A283" s="28"/>
    </row>
    <row r="284" ht="18">
      <c r="A284" s="28"/>
    </row>
    <row r="285" ht="18">
      <c r="A285" s="28"/>
    </row>
    <row r="286" ht="18">
      <c r="A286" s="28"/>
    </row>
    <row r="287" ht="18">
      <c r="A287" s="28"/>
    </row>
    <row r="288" ht="18">
      <c r="A288" s="28"/>
    </row>
    <row r="289" ht="18">
      <c r="A289" s="28"/>
    </row>
    <row r="290" ht="18">
      <c r="A290" s="28"/>
    </row>
    <row r="291" ht="18">
      <c r="A291" s="28"/>
    </row>
    <row r="292" ht="18">
      <c r="A292" s="28"/>
    </row>
    <row r="293" ht="18">
      <c r="A293" s="28"/>
    </row>
    <row r="294" ht="18">
      <c r="A294" s="28"/>
    </row>
    <row r="295" ht="18">
      <c r="A295" s="28"/>
    </row>
    <row r="296" ht="18">
      <c r="A296" s="28"/>
    </row>
    <row r="297" ht="18">
      <c r="A297" s="28"/>
    </row>
    <row r="298" ht="18">
      <c r="A298" s="28"/>
    </row>
    <row r="299" ht="18">
      <c r="A299" s="28"/>
    </row>
    <row r="300" ht="18">
      <c r="A300" s="28"/>
    </row>
  </sheetData>
  <sheetProtection password="CBF5" sheet="1" objects="1" scenarios="1"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V300"/>
  <sheetViews>
    <sheetView workbookViewId="0" topLeftCell="A1">
      <selection activeCell="E2" sqref="E2"/>
    </sheetView>
  </sheetViews>
  <sheetFormatPr defaultColWidth="10.59765625" defaultRowHeight="15"/>
  <cols>
    <col min="1" max="1" width="7.8984375" style="31" customWidth="1"/>
    <col min="2" max="2" width="17.3984375" style="82" customWidth="1"/>
    <col min="3" max="3" width="3.69921875" style="30" customWidth="1"/>
    <col min="4" max="4" width="10.8984375" style="4" customWidth="1"/>
    <col min="5" max="5" width="11.19921875" style="34" customWidth="1"/>
    <col min="6" max="6" width="2.59765625" style="17" customWidth="1"/>
    <col min="7" max="7" width="11.59765625" style="19" customWidth="1"/>
    <col min="8" max="8" width="12.5" style="77" customWidth="1"/>
    <col min="9" max="9" width="1.1015625" style="15" customWidth="1"/>
    <col min="10" max="10" width="3.19921875" style="17" customWidth="1"/>
    <col min="11" max="11" width="7.8984375" style="11" customWidth="1"/>
    <col min="12" max="12" width="5" style="2" customWidth="1"/>
    <col min="13" max="14" width="8.3984375" style="2" customWidth="1"/>
    <col min="15" max="15" width="9.19921875" style="7" customWidth="1"/>
    <col min="16" max="16" width="9.09765625" style="8" customWidth="1"/>
    <col min="17" max="17" width="1.8984375" style="13" customWidth="1"/>
    <col min="18" max="16384" width="10.59765625" style="2" customWidth="1"/>
  </cols>
  <sheetData>
    <row r="1" spans="1:22" s="3" customFormat="1" ht="21" customHeight="1" thickBot="1">
      <c r="A1" s="26" t="s">
        <v>0</v>
      </c>
      <c r="B1" s="27" t="s">
        <v>1</v>
      </c>
      <c r="C1" s="27" t="s">
        <v>2</v>
      </c>
      <c r="D1" s="1" t="s">
        <v>3</v>
      </c>
      <c r="E1" s="32" t="s">
        <v>63</v>
      </c>
      <c r="F1" s="18"/>
      <c r="G1" s="25" t="s">
        <v>54</v>
      </c>
      <c r="H1" s="75">
        <f>H49</f>
        <v>-300</v>
      </c>
      <c r="I1" s="14"/>
      <c r="J1" s="17"/>
      <c r="K1"/>
      <c r="L1"/>
      <c r="M1"/>
      <c r="N1"/>
      <c r="O1"/>
      <c r="P1"/>
      <c r="Q1"/>
      <c r="R1"/>
      <c r="S1"/>
      <c r="T1"/>
      <c r="U1"/>
      <c r="V1"/>
    </row>
    <row r="2" spans="1:22" s="3" customFormat="1" ht="15.75" customHeight="1" thickBot="1">
      <c r="A2" s="28">
        <v>40820</v>
      </c>
      <c r="B2" s="81" t="s">
        <v>62</v>
      </c>
      <c r="C2" s="29">
        <v>1</v>
      </c>
      <c r="D2" s="5" t="str">
        <f>IF(OR(C2&lt;1,C2=2,C2&gt;52,(AND(C2&gt;32,C2&lt;40)),(AND(C2&gt;40,C2&lt;50)),(AND(C2&gt;3,C2&lt;8))),"?",VLOOKUP(C2,$F$2:$G$53,2))</f>
        <v>売上</v>
      </c>
      <c r="E2" s="33">
        <v>20000</v>
      </c>
      <c r="F2" s="24">
        <v>1</v>
      </c>
      <c r="G2" s="36" t="str">
        <f>'決算書'!C4</f>
        <v>売上</v>
      </c>
      <c r="H2" s="54">
        <f>SUMIF($C$2:$C$201,F2,$E$2:$E$201)+H50</f>
        <v>20000</v>
      </c>
      <c r="I2" s="14"/>
      <c r="J2" s="17"/>
      <c r="K2"/>
      <c r="L2"/>
      <c r="M2"/>
      <c r="N2"/>
      <c r="O2"/>
      <c r="P2"/>
      <c r="Q2"/>
      <c r="R2"/>
      <c r="S2"/>
      <c r="T2"/>
      <c r="U2"/>
      <c r="V2"/>
    </row>
    <row r="3" spans="1:22" ht="15.75" customHeight="1">
      <c r="A3" s="28">
        <v>40821</v>
      </c>
      <c r="B3" s="81" t="s">
        <v>74</v>
      </c>
      <c r="C3" s="29">
        <v>15</v>
      </c>
      <c r="D3" s="5" t="str">
        <f aca="true" t="shared" si="0" ref="D3:D18">IF(OR(C3&lt;1,C3=2,C3&gt;52,(AND(C3&gt;32,C3&lt;40)),(AND(C3&gt;40,C3&lt;50)),(AND(C3&gt;3,C3&lt;8))),"",VLOOKUP(C3,$F$2:$G$53,2))</f>
        <v>損害保険料</v>
      </c>
      <c r="E3" s="33">
        <v>20300</v>
      </c>
      <c r="F3" s="9">
        <v>2</v>
      </c>
      <c r="G3" s="37" t="str">
        <f>'決算書'!C5</f>
        <v>期首商品棚卸高</v>
      </c>
      <c r="H3" s="56">
        <v>0</v>
      </c>
      <c r="I3" s="14"/>
      <c r="K3"/>
      <c r="L3"/>
      <c r="M3"/>
      <c r="N3"/>
      <c r="O3"/>
      <c r="P3"/>
      <c r="Q3"/>
      <c r="R3"/>
      <c r="S3"/>
      <c r="T3"/>
      <c r="U3"/>
      <c r="V3"/>
    </row>
    <row r="4" spans="1:22" ht="15.75" customHeight="1">
      <c r="A4" s="28"/>
      <c r="B4" s="81"/>
      <c r="C4" s="29"/>
      <c r="D4" s="5">
        <f t="shared" si="0"/>
      </c>
      <c r="E4" s="33"/>
      <c r="F4" s="10">
        <v>3</v>
      </c>
      <c r="G4" s="38" t="str">
        <f>'決算書'!C6</f>
        <v>仕入金額</v>
      </c>
      <c r="H4" s="58">
        <f>SUMIF($C$2:$C$201,F4,$E$2:$E$201)</f>
        <v>0</v>
      </c>
      <c r="I4" s="14"/>
      <c r="K4"/>
      <c r="L4"/>
      <c r="M4"/>
      <c r="N4"/>
      <c r="O4"/>
      <c r="P4"/>
      <c r="Q4"/>
      <c r="R4"/>
      <c r="S4"/>
      <c r="T4"/>
      <c r="U4"/>
      <c r="V4"/>
    </row>
    <row r="5" spans="1:22" ht="15" customHeight="1">
      <c r="A5" s="28"/>
      <c r="B5" s="81"/>
      <c r="C5" s="29"/>
      <c r="D5" s="5">
        <f t="shared" si="0"/>
      </c>
      <c r="E5" s="33"/>
      <c r="F5" s="10">
        <v>4</v>
      </c>
      <c r="G5" s="46" t="str">
        <f>'決算書'!C7</f>
        <v>小計（2+3）</v>
      </c>
      <c r="H5" s="58">
        <f>IF(ISERROR(H3+H4)=TRUE,0,(H3+H4))</f>
        <v>0</v>
      </c>
      <c r="I5" s="14"/>
      <c r="K5"/>
      <c r="L5"/>
      <c r="M5"/>
      <c r="N5"/>
      <c r="O5"/>
      <c r="P5"/>
      <c r="Q5"/>
      <c r="R5"/>
      <c r="S5"/>
      <c r="T5"/>
      <c r="U5"/>
      <c r="V5"/>
    </row>
    <row r="6" spans="1:22" ht="15.75" customHeight="1">
      <c r="A6" s="28"/>
      <c r="B6" s="81"/>
      <c r="C6" s="29"/>
      <c r="D6" s="5">
        <f t="shared" si="0"/>
      </c>
      <c r="E6" s="33"/>
      <c r="F6" s="10">
        <v>5</v>
      </c>
      <c r="G6" s="37" t="str">
        <f>'決算書'!C8</f>
        <v>期末商品棚卸高</v>
      </c>
      <c r="H6" s="58">
        <v>0</v>
      </c>
      <c r="I6" s="14"/>
      <c r="K6"/>
      <c r="L6"/>
      <c r="M6"/>
      <c r="N6"/>
      <c r="O6"/>
      <c r="P6"/>
      <c r="Q6"/>
      <c r="R6"/>
      <c r="S6"/>
      <c r="T6"/>
      <c r="U6"/>
      <c r="V6"/>
    </row>
    <row r="7" spans="1:22" ht="15.75" customHeight="1" thickBot="1">
      <c r="A7" s="28"/>
      <c r="B7" s="81"/>
      <c r="C7" s="29"/>
      <c r="D7" s="5">
        <f t="shared" si="0"/>
      </c>
      <c r="E7" s="33"/>
      <c r="F7" s="20">
        <v>6</v>
      </c>
      <c r="G7" s="39" t="str">
        <f>'決算書'!C9</f>
        <v>差引原価（4-5）</v>
      </c>
      <c r="H7" s="60">
        <f>IF(ISERROR(H5-H6)=TRUE,0,(H5-H6))</f>
        <v>0</v>
      </c>
      <c r="I7" s="14"/>
      <c r="K7"/>
      <c r="L7"/>
      <c r="M7"/>
      <c r="N7"/>
      <c r="O7"/>
      <c r="P7"/>
      <c r="Q7"/>
      <c r="R7"/>
      <c r="S7"/>
      <c r="T7"/>
      <c r="U7"/>
      <c r="V7"/>
    </row>
    <row r="8" spans="1:22" ht="15.75" customHeight="1" thickBot="1">
      <c r="A8" s="28"/>
      <c r="B8" s="81"/>
      <c r="C8" s="29"/>
      <c r="D8" s="5">
        <f t="shared" si="0"/>
      </c>
      <c r="E8" s="33"/>
      <c r="F8" s="12">
        <v>7</v>
      </c>
      <c r="G8" s="40" t="str">
        <f>'決算書'!C10</f>
        <v>差引金額（1-6）</v>
      </c>
      <c r="H8" s="54">
        <f>IF(ISERROR(H2-H7)=TRUE,0,(H2-H7))</f>
        <v>20000</v>
      </c>
      <c r="I8" s="14"/>
      <c r="K8"/>
      <c r="L8"/>
      <c r="M8"/>
      <c r="N8"/>
      <c r="O8"/>
      <c r="P8"/>
      <c r="Q8"/>
      <c r="R8"/>
      <c r="S8"/>
      <c r="T8"/>
      <c r="U8"/>
      <c r="V8"/>
    </row>
    <row r="9" spans="1:22" ht="15.75" customHeight="1">
      <c r="A9" s="28"/>
      <c r="B9" s="81"/>
      <c r="C9" s="29"/>
      <c r="D9" s="5">
        <f t="shared" si="0"/>
      </c>
      <c r="E9" s="33"/>
      <c r="F9" s="9">
        <v>8</v>
      </c>
      <c r="G9" s="41" t="str">
        <f>'決算書'!C11</f>
        <v>租税公課</v>
      </c>
      <c r="H9" s="56">
        <f>SUMIF($C$2:$C$201,F9,$E$2:$E$201)</f>
        <v>0</v>
      </c>
      <c r="I9" s="14"/>
      <c r="K9"/>
      <c r="L9"/>
      <c r="M9"/>
      <c r="N9"/>
      <c r="O9"/>
      <c r="P9"/>
      <c r="Q9"/>
      <c r="R9"/>
      <c r="S9"/>
      <c r="T9"/>
      <c r="U9"/>
      <c r="V9"/>
    </row>
    <row r="10" spans="1:22" ht="15.75" customHeight="1">
      <c r="A10" s="28"/>
      <c r="B10" s="81"/>
      <c r="C10" s="29"/>
      <c r="D10" s="5">
        <f t="shared" si="0"/>
      </c>
      <c r="E10" s="33"/>
      <c r="F10" s="10">
        <v>9</v>
      </c>
      <c r="G10" s="38" t="str">
        <f>'決算書'!C12</f>
        <v>荷造運賃</v>
      </c>
      <c r="H10" s="58">
        <f aca="true" t="shared" si="1" ref="H10:H33">SUMIF($C$2:$C$201,F10,$E$2:$E$201)</f>
        <v>0</v>
      </c>
      <c r="I10" s="14"/>
      <c r="K10"/>
      <c r="L10"/>
      <c r="M10"/>
      <c r="N10"/>
      <c r="O10"/>
      <c r="P10"/>
      <c r="Q10"/>
      <c r="R10"/>
      <c r="S10"/>
      <c r="T10"/>
      <c r="U10"/>
      <c r="V10"/>
    </row>
    <row r="11" spans="1:22" ht="15.75" customHeight="1">
      <c r="A11" s="28"/>
      <c r="B11" s="81"/>
      <c r="C11" s="29"/>
      <c r="D11" s="5">
        <f t="shared" si="0"/>
      </c>
      <c r="E11" s="33"/>
      <c r="F11" s="10">
        <v>10</v>
      </c>
      <c r="G11" s="38" t="str">
        <f>'決算書'!C13</f>
        <v>水道光熱費</v>
      </c>
      <c r="H11" s="58">
        <f t="shared" si="1"/>
        <v>0</v>
      </c>
      <c r="I11" s="14"/>
      <c r="K11"/>
      <c r="L11"/>
      <c r="M11"/>
      <c r="N11"/>
      <c r="O11"/>
      <c r="P11"/>
      <c r="Q11"/>
      <c r="R11"/>
      <c r="S11"/>
      <c r="T11"/>
      <c r="U11"/>
      <c r="V11"/>
    </row>
    <row r="12" spans="1:22" ht="15.75" customHeight="1">
      <c r="A12" s="28"/>
      <c r="B12" s="81"/>
      <c r="C12" s="29"/>
      <c r="D12" s="5">
        <f t="shared" si="0"/>
      </c>
      <c r="E12" s="33"/>
      <c r="F12" s="10">
        <v>11</v>
      </c>
      <c r="G12" s="38" t="str">
        <f>'決算書'!C14</f>
        <v>旅費交通費</v>
      </c>
      <c r="H12" s="58">
        <f t="shared" si="1"/>
        <v>0</v>
      </c>
      <c r="I12" s="14"/>
      <c r="K12"/>
      <c r="L12"/>
      <c r="M12"/>
      <c r="N12"/>
      <c r="O12"/>
      <c r="P12"/>
      <c r="Q12"/>
      <c r="R12"/>
      <c r="S12"/>
      <c r="T12"/>
      <c r="U12"/>
      <c r="V12"/>
    </row>
    <row r="13" spans="1:22" ht="15.75" customHeight="1">
      <c r="A13" s="28"/>
      <c r="B13" s="81"/>
      <c r="C13" s="29"/>
      <c r="D13" s="5">
        <f t="shared" si="0"/>
      </c>
      <c r="E13" s="33"/>
      <c r="F13" s="10">
        <v>12</v>
      </c>
      <c r="G13" s="38" t="str">
        <f>'決算書'!C15</f>
        <v>通信費</v>
      </c>
      <c r="H13" s="58">
        <f t="shared" si="1"/>
        <v>0</v>
      </c>
      <c r="I13" s="14"/>
      <c r="K13"/>
      <c r="L13"/>
      <c r="M13"/>
      <c r="N13"/>
      <c r="O13"/>
      <c r="P13"/>
      <c r="Q13"/>
      <c r="R13"/>
      <c r="S13"/>
      <c r="T13"/>
      <c r="U13"/>
      <c r="V13"/>
    </row>
    <row r="14" spans="1:22" ht="15.75" customHeight="1">
      <c r="A14" s="28"/>
      <c r="B14" s="81"/>
      <c r="C14" s="29"/>
      <c r="D14" s="5">
        <f t="shared" si="0"/>
      </c>
      <c r="E14" s="33"/>
      <c r="F14" s="10">
        <v>13</v>
      </c>
      <c r="G14" s="38" t="str">
        <f>'決算書'!C16</f>
        <v>広告宣伝費</v>
      </c>
      <c r="H14" s="58">
        <f t="shared" si="1"/>
        <v>0</v>
      </c>
      <c r="I14" s="14"/>
      <c r="K14"/>
      <c r="L14"/>
      <c r="M14"/>
      <c r="N14"/>
      <c r="O14"/>
      <c r="P14"/>
      <c r="Q14"/>
      <c r="R14"/>
      <c r="S14"/>
      <c r="T14"/>
      <c r="U14"/>
      <c r="V14"/>
    </row>
    <row r="15" spans="1:22" ht="15.75" customHeight="1">
      <c r="A15" s="28"/>
      <c r="B15" s="81"/>
      <c r="C15" s="29"/>
      <c r="D15" s="5">
        <f t="shared" si="0"/>
      </c>
      <c r="E15" s="33"/>
      <c r="F15" s="10">
        <v>14</v>
      </c>
      <c r="G15" s="38" t="str">
        <f>'決算書'!C17</f>
        <v>接待交際費</v>
      </c>
      <c r="H15" s="58">
        <f t="shared" si="1"/>
        <v>0</v>
      </c>
      <c r="I15" s="14"/>
      <c r="K15"/>
      <c r="L15"/>
      <c r="M15"/>
      <c r="N15"/>
      <c r="O15"/>
      <c r="P15"/>
      <c r="Q15"/>
      <c r="R15"/>
      <c r="S15"/>
      <c r="T15"/>
      <c r="U15"/>
      <c r="V15"/>
    </row>
    <row r="16" spans="1:22" ht="15.75" customHeight="1">
      <c r="A16" s="28"/>
      <c r="B16" s="81"/>
      <c r="C16" s="29"/>
      <c r="D16" s="5">
        <f t="shared" si="0"/>
      </c>
      <c r="E16" s="33"/>
      <c r="F16" s="10">
        <v>15</v>
      </c>
      <c r="G16" s="38" t="str">
        <f>'決算書'!C18</f>
        <v>損害保険料</v>
      </c>
      <c r="H16" s="58">
        <f t="shared" si="1"/>
        <v>20300</v>
      </c>
      <c r="I16" s="14"/>
      <c r="K16"/>
      <c r="L16"/>
      <c r="M16"/>
      <c r="N16"/>
      <c r="O16"/>
      <c r="P16"/>
      <c r="Q16"/>
      <c r="R16"/>
      <c r="S16"/>
      <c r="T16"/>
      <c r="U16"/>
      <c r="V16"/>
    </row>
    <row r="17" spans="1:22" ht="15.75" customHeight="1">
      <c r="A17" s="28"/>
      <c r="B17" s="81"/>
      <c r="C17" s="29"/>
      <c r="D17" s="5">
        <f t="shared" si="0"/>
      </c>
      <c r="E17" s="33"/>
      <c r="F17" s="10">
        <v>16</v>
      </c>
      <c r="G17" s="38" t="str">
        <f>'決算書'!C19</f>
        <v>修繕費</v>
      </c>
      <c r="H17" s="58">
        <f t="shared" si="1"/>
        <v>0</v>
      </c>
      <c r="I17" s="14"/>
      <c r="K17"/>
      <c r="L17"/>
      <c r="M17"/>
      <c r="N17"/>
      <c r="O17"/>
      <c r="P17"/>
      <c r="Q17"/>
      <c r="R17"/>
      <c r="S17"/>
      <c r="T17"/>
      <c r="U17"/>
      <c r="V17"/>
    </row>
    <row r="18" spans="1:22" ht="15.75" customHeight="1">
      <c r="A18" s="28"/>
      <c r="B18" s="81"/>
      <c r="C18" s="29"/>
      <c r="D18" s="5">
        <f t="shared" si="0"/>
      </c>
      <c r="E18" s="33"/>
      <c r="F18" s="10">
        <v>17</v>
      </c>
      <c r="G18" s="38" t="str">
        <f>'決算書'!C20</f>
        <v>消耗品費</v>
      </c>
      <c r="H18" s="58">
        <f t="shared" si="1"/>
        <v>0</v>
      </c>
      <c r="I18" s="14"/>
      <c r="K18"/>
      <c r="L18"/>
      <c r="M18"/>
      <c r="N18"/>
      <c r="O18"/>
      <c r="P18"/>
      <c r="Q18"/>
      <c r="R18"/>
      <c r="S18"/>
      <c r="T18"/>
      <c r="U18"/>
      <c r="V18"/>
    </row>
    <row r="19" spans="1:22" ht="15.75" customHeight="1">
      <c r="A19" s="28"/>
      <c r="B19" s="81"/>
      <c r="C19" s="29"/>
      <c r="D19" s="5">
        <f aca="true" t="shared" si="2" ref="D19:D34">IF(OR(C19&lt;1,C19=2,C19&gt;52,(AND(C19&gt;32,C19&lt;40)),(AND(C19&gt;40,C19&lt;50)),(AND(C19&gt;3,C19&lt;8))),"",VLOOKUP(C19,$F$2:$G$53,2))</f>
      </c>
      <c r="E19" s="33"/>
      <c r="F19" s="10">
        <v>18</v>
      </c>
      <c r="G19" s="38" t="str">
        <f>'決算書'!C21</f>
        <v>減価償却費</v>
      </c>
      <c r="H19" s="58">
        <f t="shared" si="1"/>
        <v>0</v>
      </c>
      <c r="I19" s="14"/>
      <c r="K19"/>
      <c r="L19"/>
      <c r="M19"/>
      <c r="N19"/>
      <c r="O19"/>
      <c r="P19"/>
      <c r="Q19"/>
      <c r="R19"/>
      <c r="S19"/>
      <c r="T19"/>
      <c r="U19"/>
      <c r="V19"/>
    </row>
    <row r="20" spans="1:22" ht="15.75" customHeight="1">
      <c r="A20" s="28"/>
      <c r="B20" s="81"/>
      <c r="C20" s="29"/>
      <c r="D20" s="5">
        <f t="shared" si="2"/>
      </c>
      <c r="E20" s="33"/>
      <c r="F20" s="10">
        <v>19</v>
      </c>
      <c r="G20" s="38" t="str">
        <f>'決算書'!C22</f>
        <v>福利厚生費</v>
      </c>
      <c r="H20" s="58">
        <f t="shared" si="1"/>
        <v>0</v>
      </c>
      <c r="I20" s="14"/>
      <c r="K20"/>
      <c r="L20"/>
      <c r="M20"/>
      <c r="N20"/>
      <c r="O20"/>
      <c r="P20"/>
      <c r="Q20"/>
      <c r="R20"/>
      <c r="S20"/>
      <c r="T20"/>
      <c r="U20"/>
      <c r="V20"/>
    </row>
    <row r="21" spans="1:22" ht="15.75" customHeight="1">
      <c r="A21" s="28"/>
      <c r="B21" s="81"/>
      <c r="C21" s="29"/>
      <c r="D21" s="5">
        <f t="shared" si="2"/>
      </c>
      <c r="E21" s="33"/>
      <c r="F21" s="10">
        <v>20</v>
      </c>
      <c r="G21" s="38" t="str">
        <f>'決算書'!C23</f>
        <v>給料賃金</v>
      </c>
      <c r="H21" s="58">
        <f t="shared" si="1"/>
        <v>0</v>
      </c>
      <c r="I21" s="14"/>
      <c r="K21"/>
      <c r="L21"/>
      <c r="M21"/>
      <c r="N21"/>
      <c r="O21"/>
      <c r="P21"/>
      <c r="Q21"/>
      <c r="R21"/>
      <c r="S21"/>
      <c r="T21"/>
      <c r="U21"/>
      <c r="V21"/>
    </row>
    <row r="22" spans="1:22" ht="15.75" customHeight="1">
      <c r="A22" s="28"/>
      <c r="B22" s="81"/>
      <c r="C22" s="29"/>
      <c r="D22" s="5">
        <f t="shared" si="2"/>
      </c>
      <c r="E22" s="33"/>
      <c r="F22" s="10">
        <v>21</v>
      </c>
      <c r="G22" s="38" t="str">
        <f>'決算書'!C24</f>
        <v>利子割引料</v>
      </c>
      <c r="H22" s="58">
        <f t="shared" si="1"/>
        <v>0</v>
      </c>
      <c r="I22" s="14"/>
      <c r="K22"/>
      <c r="L22"/>
      <c r="M22"/>
      <c r="N22"/>
      <c r="O22"/>
      <c r="P22"/>
      <c r="Q22"/>
      <c r="R22"/>
      <c r="S22"/>
      <c r="T22"/>
      <c r="U22"/>
      <c r="V22"/>
    </row>
    <row r="23" spans="1:22" ht="15.75" customHeight="1">
      <c r="A23" s="28"/>
      <c r="B23" s="81" t="s">
        <v>6</v>
      </c>
      <c r="C23" s="29"/>
      <c r="D23" s="5">
        <f t="shared" si="2"/>
      </c>
      <c r="E23" s="33"/>
      <c r="F23" s="10">
        <v>22</v>
      </c>
      <c r="G23" s="38" t="str">
        <f>'決算書'!C25</f>
        <v>地代家賃</v>
      </c>
      <c r="H23" s="58">
        <f t="shared" si="1"/>
        <v>0</v>
      </c>
      <c r="I23" s="14"/>
      <c r="K23"/>
      <c r="L23"/>
      <c r="M23"/>
      <c r="N23"/>
      <c r="O23"/>
      <c r="P23"/>
      <c r="Q23"/>
      <c r="R23"/>
      <c r="S23"/>
      <c r="T23"/>
      <c r="U23"/>
      <c r="V23"/>
    </row>
    <row r="24" spans="1:22" ht="15.75" customHeight="1">
      <c r="A24" s="28"/>
      <c r="B24" s="81"/>
      <c r="C24" s="29"/>
      <c r="D24" s="5">
        <f t="shared" si="2"/>
      </c>
      <c r="E24" s="33"/>
      <c r="F24" s="10">
        <v>23</v>
      </c>
      <c r="G24" s="38" t="str">
        <f>'決算書'!C26</f>
        <v>貸倒金</v>
      </c>
      <c r="H24" s="58">
        <f t="shared" si="1"/>
        <v>0</v>
      </c>
      <c r="I24" s="14"/>
      <c r="K24"/>
      <c r="L24"/>
      <c r="M24"/>
      <c r="N24"/>
      <c r="O24"/>
      <c r="P24"/>
      <c r="Q24"/>
      <c r="R24"/>
      <c r="S24"/>
      <c r="T24"/>
      <c r="U24"/>
      <c r="V24"/>
    </row>
    <row r="25" spans="1:22" ht="15.75" customHeight="1">
      <c r="A25" s="28"/>
      <c r="B25" s="81"/>
      <c r="C25" s="29"/>
      <c r="D25" s="5">
        <f t="shared" si="2"/>
      </c>
      <c r="E25" s="33"/>
      <c r="F25" s="10">
        <v>24</v>
      </c>
      <c r="G25" s="38" t="str">
        <f>'決算書'!C27</f>
        <v>家事消費等</v>
      </c>
      <c r="H25" s="58">
        <f t="shared" si="1"/>
        <v>0</v>
      </c>
      <c r="I25" s="14"/>
      <c r="K25"/>
      <c r="L25"/>
      <c r="M25"/>
      <c r="N25"/>
      <c r="O25"/>
      <c r="P25"/>
      <c r="Q25"/>
      <c r="R25"/>
      <c r="S25"/>
      <c r="T25"/>
      <c r="U25"/>
      <c r="V25"/>
    </row>
    <row r="26" spans="1:22" s="3" customFormat="1" ht="18">
      <c r="A26" s="28"/>
      <c r="B26" s="81"/>
      <c r="C26" s="29"/>
      <c r="D26" s="5">
        <f t="shared" si="2"/>
      </c>
      <c r="E26" s="33"/>
      <c r="F26" s="10">
        <v>25</v>
      </c>
      <c r="G26" s="38" t="str">
        <f>'決算書'!C28</f>
        <v>リ-ス</v>
      </c>
      <c r="H26" s="58">
        <f t="shared" si="1"/>
        <v>0</v>
      </c>
      <c r="I26" s="14"/>
      <c r="J26" s="17"/>
      <c r="K26"/>
      <c r="L26"/>
      <c r="M26"/>
      <c r="N26"/>
      <c r="O26"/>
      <c r="P26"/>
      <c r="Q26"/>
      <c r="R26"/>
      <c r="S26"/>
      <c r="T26"/>
      <c r="U26"/>
      <c r="V26"/>
    </row>
    <row r="27" spans="1:22" s="3" customFormat="1" ht="18">
      <c r="A27" s="28"/>
      <c r="B27" s="81"/>
      <c r="C27" s="29"/>
      <c r="D27" s="5">
        <f t="shared" si="2"/>
      </c>
      <c r="E27" s="33"/>
      <c r="F27" s="21">
        <v>26</v>
      </c>
      <c r="G27" s="38" t="str">
        <f>'決算書'!C29</f>
        <v>?</v>
      </c>
      <c r="H27" s="58">
        <f t="shared" si="1"/>
        <v>0</v>
      </c>
      <c r="I27" s="14"/>
      <c r="J27" s="17"/>
      <c r="K27"/>
      <c r="L27"/>
      <c r="M27"/>
      <c r="N27"/>
      <c r="O27"/>
      <c r="P27"/>
      <c r="Q27"/>
      <c r="R27"/>
      <c r="S27"/>
      <c r="T27"/>
      <c r="U27"/>
      <c r="V27"/>
    </row>
    <row r="28" spans="1:22" ht="18">
      <c r="A28" s="28"/>
      <c r="B28" s="81"/>
      <c r="C28" s="29"/>
      <c r="D28" s="5">
        <f t="shared" si="2"/>
      </c>
      <c r="E28" s="33"/>
      <c r="F28" s="21">
        <v>27</v>
      </c>
      <c r="G28" s="38" t="str">
        <f>'決算書'!C30</f>
        <v>?</v>
      </c>
      <c r="H28" s="58">
        <f t="shared" si="1"/>
        <v>0</v>
      </c>
      <c r="I28" s="14"/>
      <c r="K28"/>
      <c r="L28"/>
      <c r="M28"/>
      <c r="N28"/>
      <c r="O28"/>
      <c r="P28"/>
      <c r="Q28"/>
      <c r="R28"/>
      <c r="S28"/>
      <c r="T28"/>
      <c r="U28"/>
      <c r="V28"/>
    </row>
    <row r="29" spans="1:22" ht="18">
      <c r="A29" s="28"/>
      <c r="B29" s="81"/>
      <c r="C29" s="29"/>
      <c r="D29" s="5">
        <f t="shared" si="2"/>
      </c>
      <c r="E29" s="33"/>
      <c r="F29" s="21">
        <v>28</v>
      </c>
      <c r="G29" s="38" t="str">
        <f>'決算書'!C31</f>
        <v>?</v>
      </c>
      <c r="H29" s="58">
        <f t="shared" si="1"/>
        <v>0</v>
      </c>
      <c r="I29" s="14"/>
      <c r="K29"/>
      <c r="L29"/>
      <c r="M29"/>
      <c r="N29"/>
      <c r="O29"/>
      <c r="P29"/>
      <c r="Q29"/>
      <c r="R29"/>
      <c r="S29"/>
      <c r="T29"/>
      <c r="U29"/>
      <c r="V29"/>
    </row>
    <row r="30" spans="1:22" ht="18">
      <c r="A30" s="28"/>
      <c r="B30" s="81"/>
      <c r="C30" s="29"/>
      <c r="D30" s="5">
        <f t="shared" si="2"/>
      </c>
      <c r="E30" s="33"/>
      <c r="F30" s="21">
        <v>29</v>
      </c>
      <c r="G30" s="38" t="str">
        <f>'決算書'!C32</f>
        <v>?</v>
      </c>
      <c r="H30" s="58">
        <f t="shared" si="1"/>
        <v>0</v>
      </c>
      <c r="I30" s="14"/>
      <c r="K30"/>
      <c r="L30"/>
      <c r="M30"/>
      <c r="N30"/>
      <c r="O30"/>
      <c r="P30"/>
      <c r="Q30"/>
      <c r="R30"/>
      <c r="S30"/>
      <c r="T30"/>
      <c r="U30"/>
      <c r="V30"/>
    </row>
    <row r="31" spans="1:22" ht="18">
      <c r="A31" s="28"/>
      <c r="B31" s="81"/>
      <c r="C31" s="29"/>
      <c r="D31" s="5">
        <f t="shared" si="2"/>
      </c>
      <c r="E31" s="33"/>
      <c r="F31" s="21">
        <v>30</v>
      </c>
      <c r="G31" s="38" t="str">
        <f>'決算書'!C33</f>
        <v>?</v>
      </c>
      <c r="H31" s="58">
        <f t="shared" si="1"/>
        <v>0</v>
      </c>
      <c r="I31" s="14"/>
      <c r="K31"/>
      <c r="L31"/>
      <c r="M31"/>
      <c r="N31"/>
      <c r="O31"/>
      <c r="P31"/>
      <c r="Q31"/>
      <c r="R31"/>
      <c r="S31"/>
      <c r="T31"/>
      <c r="U31"/>
      <c r="V31"/>
    </row>
    <row r="32" spans="1:22" ht="18">
      <c r="A32" s="28"/>
      <c r="B32" s="81"/>
      <c r="C32" s="29"/>
      <c r="D32" s="5">
        <f t="shared" si="2"/>
      </c>
      <c r="E32" s="33"/>
      <c r="F32" s="21">
        <v>31</v>
      </c>
      <c r="G32" s="38" t="str">
        <f>'決算書'!C34</f>
        <v>?</v>
      </c>
      <c r="H32" s="58">
        <f t="shared" si="1"/>
        <v>0</v>
      </c>
      <c r="I32" s="14"/>
      <c r="K32"/>
      <c r="L32"/>
      <c r="M32"/>
      <c r="N32"/>
      <c r="O32"/>
      <c r="P32"/>
      <c r="Q32"/>
      <c r="R32"/>
      <c r="S32"/>
      <c r="T32"/>
      <c r="U32"/>
      <c r="V32"/>
    </row>
    <row r="33" spans="1:22" ht="18.75" thickBot="1">
      <c r="A33" s="28"/>
      <c r="B33" s="81"/>
      <c r="C33" s="29"/>
      <c r="D33" s="5">
        <f t="shared" si="2"/>
      </c>
      <c r="E33" s="33"/>
      <c r="F33" s="22">
        <v>32</v>
      </c>
      <c r="G33" s="42" t="str">
        <f>'決算書'!C35</f>
        <v>消費税</v>
      </c>
      <c r="H33" s="60">
        <f t="shared" si="1"/>
        <v>0</v>
      </c>
      <c r="I33" s="14"/>
      <c r="K33"/>
      <c r="L33"/>
      <c r="M33"/>
      <c r="N33"/>
      <c r="O33"/>
      <c r="P33"/>
      <c r="Q33"/>
      <c r="R33"/>
      <c r="S33"/>
      <c r="T33"/>
      <c r="U33"/>
      <c r="V33"/>
    </row>
    <row r="34" spans="1:22" ht="18.75" thickBot="1">
      <c r="A34" s="28"/>
      <c r="B34" s="81"/>
      <c r="C34" s="29"/>
      <c r="D34" s="5">
        <f t="shared" si="2"/>
      </c>
      <c r="E34" s="33"/>
      <c r="F34" s="23">
        <v>33</v>
      </c>
      <c r="G34" s="36" t="str">
        <f>'決算書'!C36</f>
        <v>計</v>
      </c>
      <c r="H34" s="54">
        <f>SUM(H9:H33)</f>
        <v>20300</v>
      </c>
      <c r="I34" s="14"/>
      <c r="K34"/>
      <c r="L34"/>
      <c r="M34"/>
      <c r="N34"/>
      <c r="O34"/>
      <c r="P34"/>
      <c r="Q34"/>
      <c r="R34"/>
      <c r="S34"/>
      <c r="T34"/>
      <c r="U34"/>
      <c r="V34"/>
    </row>
    <row r="35" spans="1:22" ht="18.75" thickBot="1">
      <c r="A35" s="28"/>
      <c r="B35" s="81"/>
      <c r="C35" s="29"/>
      <c r="D35" s="5">
        <f aca="true" t="shared" si="3" ref="D35:D50">IF(OR(C35&lt;1,C35=2,C35&gt;52,(AND(C35&gt;32,C35&lt;40)),(AND(C35&gt;40,C35&lt;50)),(AND(C35&gt;3,C35&lt;8))),"",VLOOKUP(C35,$F$2:$G$53,2))</f>
      </c>
      <c r="E35" s="33"/>
      <c r="F35" s="23">
        <v>34</v>
      </c>
      <c r="G35" s="40" t="str">
        <f>'決算書'!C37</f>
        <v>差引金額（７-33）</v>
      </c>
      <c r="H35" s="54">
        <f>IF(ISERROR(H8-H34)=TRUE,0,(H8-H34))</f>
        <v>-300</v>
      </c>
      <c r="I35" s="14"/>
      <c r="K35"/>
      <c r="L35"/>
      <c r="M35"/>
      <c r="N35"/>
      <c r="O35"/>
      <c r="P35"/>
      <c r="Q35"/>
      <c r="R35"/>
      <c r="S35"/>
      <c r="T35"/>
      <c r="U35"/>
      <c r="V35"/>
    </row>
    <row r="36" spans="1:22" ht="18">
      <c r="A36" s="28"/>
      <c r="B36" s="81"/>
      <c r="C36" s="29"/>
      <c r="D36" s="5">
        <f t="shared" si="3"/>
      </c>
      <c r="E36" s="33"/>
      <c r="F36" s="9">
        <v>35</v>
      </c>
      <c r="G36" s="43" t="str">
        <f>'決算書'!C38</f>
        <v>貸倒引当金</v>
      </c>
      <c r="H36" s="56"/>
      <c r="I36" s="14"/>
      <c r="K36"/>
      <c r="L36"/>
      <c r="M36"/>
      <c r="N36"/>
      <c r="O36"/>
      <c r="P36"/>
      <c r="Q36"/>
      <c r="R36"/>
      <c r="S36"/>
      <c r="T36"/>
      <c r="U36"/>
      <c r="V36"/>
    </row>
    <row r="37" spans="1:22" ht="18">
      <c r="A37" s="28"/>
      <c r="B37" s="81"/>
      <c r="C37" s="29"/>
      <c r="D37" s="5">
        <f t="shared" si="3"/>
      </c>
      <c r="E37" s="33"/>
      <c r="F37" s="10">
        <v>36</v>
      </c>
      <c r="G37" s="38" t="str">
        <f>'決算書'!C39</f>
        <v>?</v>
      </c>
      <c r="H37" s="58"/>
      <c r="I37" s="14"/>
      <c r="K37" s="16"/>
      <c r="L37"/>
      <c r="M37"/>
      <c r="N37"/>
      <c r="O37"/>
      <c r="P37"/>
      <c r="Q37"/>
      <c r="R37"/>
      <c r="S37"/>
      <c r="T37"/>
      <c r="U37"/>
      <c r="V37"/>
    </row>
    <row r="38" spans="1:22" ht="18">
      <c r="A38" s="28"/>
      <c r="B38" s="81"/>
      <c r="C38" s="29"/>
      <c r="D38" s="5">
        <f t="shared" si="3"/>
      </c>
      <c r="E38" s="33"/>
      <c r="F38" s="10">
        <v>37</v>
      </c>
      <c r="G38" s="38" t="str">
        <f>'決算書'!C40</f>
        <v>?</v>
      </c>
      <c r="H38" s="58"/>
      <c r="I38" s="14"/>
      <c r="K38"/>
      <c r="L38"/>
      <c r="M38"/>
      <c r="N38"/>
      <c r="O38"/>
      <c r="P38"/>
      <c r="Q38"/>
      <c r="R38"/>
      <c r="S38"/>
      <c r="T38"/>
      <c r="U38"/>
      <c r="V38"/>
    </row>
    <row r="39" spans="1:22" ht="18">
      <c r="A39" s="28"/>
      <c r="B39" s="81"/>
      <c r="C39" s="29"/>
      <c r="D39" s="5">
        <f t="shared" si="3"/>
      </c>
      <c r="E39" s="33"/>
      <c r="F39" s="10">
        <v>38</v>
      </c>
      <c r="G39" s="38" t="str">
        <f>'決算書'!C41</f>
        <v>?</v>
      </c>
      <c r="H39" s="58"/>
      <c r="I39" s="14"/>
      <c r="K39"/>
      <c r="L39"/>
      <c r="M39"/>
      <c r="N39"/>
      <c r="O39"/>
      <c r="P39"/>
      <c r="Q39"/>
      <c r="R39"/>
      <c r="S39"/>
      <c r="T39"/>
      <c r="U39"/>
      <c r="V39"/>
    </row>
    <row r="40" spans="1:22" ht="18.75" thickBot="1">
      <c r="A40" s="28"/>
      <c r="B40" s="81"/>
      <c r="C40" s="29"/>
      <c r="D40" s="5">
        <f t="shared" si="3"/>
      </c>
      <c r="E40" s="33"/>
      <c r="F40" s="20">
        <v>39</v>
      </c>
      <c r="G40" s="42" t="str">
        <f>'決算書'!C42</f>
        <v>計</v>
      </c>
      <c r="H40" s="60">
        <f>SUM(H36:H39)</f>
        <v>0</v>
      </c>
      <c r="I40" s="14"/>
      <c r="K40"/>
      <c r="L40"/>
      <c r="M40"/>
      <c r="N40"/>
      <c r="O40"/>
      <c r="P40"/>
      <c r="Q40"/>
      <c r="R40"/>
      <c r="S40"/>
      <c r="T40"/>
      <c r="U40"/>
      <c r="V40"/>
    </row>
    <row r="41" spans="1:22" ht="18">
      <c r="A41" s="28"/>
      <c r="B41" s="81"/>
      <c r="C41" s="29"/>
      <c r="D41" s="5">
        <f t="shared" si="3"/>
      </c>
      <c r="E41" s="33"/>
      <c r="F41" s="9">
        <v>40</v>
      </c>
      <c r="G41" s="41" t="str">
        <f>'決算書'!C43</f>
        <v>専従者給与</v>
      </c>
      <c r="H41" s="56">
        <f>SUMIF($C$2:$C$201,F41,$E$2:$E$201)</f>
        <v>0</v>
      </c>
      <c r="I41" s="14"/>
      <c r="K41"/>
      <c r="L41"/>
      <c r="M41"/>
      <c r="N41"/>
      <c r="O41"/>
      <c r="P41"/>
      <c r="Q41"/>
      <c r="R41"/>
      <c r="S41"/>
      <c r="T41"/>
      <c r="U41"/>
      <c r="V41"/>
    </row>
    <row r="42" spans="1:22" ht="18">
      <c r="A42" s="28"/>
      <c r="B42" s="81"/>
      <c r="C42" s="29"/>
      <c r="D42" s="5">
        <f t="shared" si="3"/>
      </c>
      <c r="E42" s="33"/>
      <c r="F42" s="10">
        <v>41</v>
      </c>
      <c r="G42" s="43" t="str">
        <f>'決算書'!C44</f>
        <v>貸倒引当金</v>
      </c>
      <c r="H42" s="58"/>
      <c r="I42" s="14"/>
      <c r="K42"/>
      <c r="L42"/>
      <c r="M42"/>
      <c r="N42"/>
      <c r="O42"/>
      <c r="P42"/>
      <c r="Q42"/>
      <c r="R42"/>
      <c r="S42"/>
      <c r="T42"/>
      <c r="U42"/>
      <c r="V42"/>
    </row>
    <row r="43" spans="1:22" ht="18">
      <c r="A43" s="28"/>
      <c r="B43" s="81"/>
      <c r="C43" s="29"/>
      <c r="D43" s="5">
        <f t="shared" si="3"/>
      </c>
      <c r="E43" s="33"/>
      <c r="F43" s="10">
        <v>42</v>
      </c>
      <c r="G43" s="38" t="str">
        <f>'決算書'!C45</f>
        <v>?</v>
      </c>
      <c r="H43" s="58"/>
      <c r="I43" s="14"/>
      <c r="K43"/>
      <c r="L43"/>
      <c r="M43"/>
      <c r="N43"/>
      <c r="O43"/>
      <c r="P43"/>
      <c r="Q43"/>
      <c r="R43"/>
      <c r="S43"/>
      <c r="T43"/>
      <c r="U43"/>
      <c r="V43"/>
    </row>
    <row r="44" spans="1:22" ht="18">
      <c r="A44" s="28"/>
      <c r="B44" s="81"/>
      <c r="C44" s="29"/>
      <c r="D44" s="5">
        <f t="shared" si="3"/>
      </c>
      <c r="E44" s="33"/>
      <c r="F44" s="10">
        <v>43</v>
      </c>
      <c r="G44" s="38" t="str">
        <f>'決算書'!C46</f>
        <v>?</v>
      </c>
      <c r="H44" s="58"/>
      <c r="I44" s="14"/>
      <c r="K44"/>
      <c r="L44"/>
      <c r="M44"/>
      <c r="N44"/>
      <c r="O44"/>
      <c r="P44"/>
      <c r="Q44"/>
      <c r="R44"/>
      <c r="S44"/>
      <c r="T44"/>
      <c r="U44"/>
      <c r="V44"/>
    </row>
    <row r="45" spans="1:22" ht="18">
      <c r="A45" s="28"/>
      <c r="B45" s="81"/>
      <c r="C45" s="29"/>
      <c r="D45" s="5">
        <f t="shared" si="3"/>
      </c>
      <c r="E45" s="33"/>
      <c r="F45" s="10">
        <v>44</v>
      </c>
      <c r="G45" s="38" t="str">
        <f>'決算書'!C47</f>
        <v>?</v>
      </c>
      <c r="H45" s="58"/>
      <c r="I45" s="14"/>
      <c r="K45"/>
      <c r="L45"/>
      <c r="M45"/>
      <c r="N45"/>
      <c r="O45"/>
      <c r="P45"/>
      <c r="Q45"/>
      <c r="R45"/>
      <c r="S45"/>
      <c r="T45"/>
      <c r="U45"/>
      <c r="V45"/>
    </row>
    <row r="46" spans="1:22" ht="18.75" thickBot="1">
      <c r="A46" s="28"/>
      <c r="B46" s="81"/>
      <c r="C46" s="29"/>
      <c r="D46" s="5">
        <f t="shared" si="3"/>
      </c>
      <c r="E46" s="33"/>
      <c r="F46" s="20">
        <v>45</v>
      </c>
      <c r="G46" s="42" t="str">
        <f>'決算書'!C48</f>
        <v>計</v>
      </c>
      <c r="H46" s="60">
        <f>SUM(H41:H45)</f>
        <v>0</v>
      </c>
      <c r="I46" s="14"/>
      <c r="K46"/>
      <c r="L46"/>
      <c r="M46"/>
      <c r="N46"/>
      <c r="O46"/>
      <c r="P46"/>
      <c r="Q46"/>
      <c r="R46"/>
      <c r="S46"/>
      <c r="T46"/>
      <c r="U46"/>
      <c r="V46"/>
    </row>
    <row r="47" spans="1:22" ht="18.75" thickBot="1">
      <c r="A47" s="28"/>
      <c r="B47" s="81"/>
      <c r="C47" s="29"/>
      <c r="D47" s="5">
        <f t="shared" si="3"/>
      </c>
      <c r="E47" s="33"/>
      <c r="F47" s="12">
        <v>46</v>
      </c>
      <c r="G47" s="40" t="str">
        <f>'決算書'!C49</f>
        <v>青控除前(34+39-45)</v>
      </c>
      <c r="H47" s="54">
        <f>IF(ISERROR(H35+H40-H46)=TRUE,0,(H35+H40-H46))</f>
        <v>-300</v>
      </c>
      <c r="I47" s="14"/>
      <c r="K47"/>
      <c r="L47"/>
      <c r="M47"/>
      <c r="N47"/>
      <c r="O47"/>
      <c r="P47"/>
      <c r="Q47"/>
      <c r="R47"/>
      <c r="S47"/>
      <c r="T47"/>
      <c r="U47"/>
      <c r="V47"/>
    </row>
    <row r="48" spans="1:22" ht="18.75" thickBot="1">
      <c r="A48" s="28"/>
      <c r="B48" s="81"/>
      <c r="C48" s="29"/>
      <c r="D48" s="5">
        <f t="shared" si="3"/>
      </c>
      <c r="E48" s="33"/>
      <c r="F48" s="12">
        <v>47</v>
      </c>
      <c r="G48" s="43" t="str">
        <f>'決算書'!C50</f>
        <v>青色控除</v>
      </c>
      <c r="H48" s="54">
        <v>0</v>
      </c>
      <c r="I48" s="14"/>
      <c r="K48"/>
      <c r="L48"/>
      <c r="M48"/>
      <c r="N48"/>
      <c r="O48"/>
      <c r="P48"/>
      <c r="Q48"/>
      <c r="R48"/>
      <c r="S48"/>
      <c r="T48"/>
      <c r="U48"/>
      <c r="V48"/>
    </row>
    <row r="49" spans="1:22" ht="18.75" thickBot="1">
      <c r="A49" s="28"/>
      <c r="B49" s="81"/>
      <c r="C49" s="29"/>
      <c r="D49" s="5">
        <f t="shared" si="3"/>
      </c>
      <c r="E49" s="33"/>
      <c r="F49" s="12">
        <v>48</v>
      </c>
      <c r="G49" s="40" t="str">
        <f>'決算書'!C51</f>
        <v>所得金額(46-47)</v>
      </c>
      <c r="H49" s="54">
        <f>IF(ISERROR(H47-H48)=TRUE,0,(H47-H48))</f>
        <v>-300</v>
      </c>
      <c r="I49" s="14"/>
      <c r="K49"/>
      <c r="L49"/>
      <c r="M49"/>
      <c r="N49"/>
      <c r="O49"/>
      <c r="P49"/>
      <c r="Q49"/>
      <c r="R49"/>
      <c r="S49"/>
      <c r="T49"/>
      <c r="U49"/>
      <c r="V49"/>
    </row>
    <row r="50" spans="1:22" ht="18.75" thickBot="1">
      <c r="A50" s="28"/>
      <c r="B50" s="81"/>
      <c r="C50" s="29"/>
      <c r="D50" s="5">
        <f t="shared" si="3"/>
      </c>
      <c r="E50" s="33"/>
      <c r="F50" s="12">
        <v>49</v>
      </c>
      <c r="G50" s="44" t="str">
        <f>'決算書'!C52</f>
        <v>売掛金</v>
      </c>
      <c r="H50" s="76">
        <v>0</v>
      </c>
      <c r="I50" s="14"/>
      <c r="K50"/>
      <c r="L50"/>
      <c r="M50"/>
      <c r="N50"/>
      <c r="O50"/>
      <c r="P50"/>
      <c r="Q50"/>
      <c r="R50"/>
      <c r="S50"/>
      <c r="T50"/>
      <c r="U50"/>
      <c r="V50"/>
    </row>
    <row r="51" spans="1:22" ht="18.75" thickBot="1">
      <c r="A51" s="28"/>
      <c r="B51" s="81"/>
      <c r="C51" s="29"/>
      <c r="D51" s="5">
        <f aca="true" t="shared" si="4" ref="D51:D66">IF(OR(C51&lt;1,C51=2,C51&gt;52,(AND(C51&gt;32,C51&lt;40)),(AND(C51&gt;40,C51&lt;50)),(AND(C51&gt;3,C51&lt;8))),"",VLOOKUP(C51,$F$2:$G$53,2))</f>
      </c>
      <c r="E51" s="33"/>
      <c r="F51" s="12">
        <v>50</v>
      </c>
      <c r="G51" s="45" t="str">
        <f>'決算書'!C53</f>
        <v>入金</v>
      </c>
      <c r="H51" s="62">
        <f>SUMIF($C$2:$C$201,F51,$E$2:$E$201)</f>
        <v>0</v>
      </c>
      <c r="I51" s="14"/>
      <c r="K51"/>
      <c r="L51"/>
      <c r="M51"/>
      <c r="N51"/>
      <c r="O51"/>
      <c r="P51"/>
      <c r="Q51"/>
      <c r="R51"/>
      <c r="S51"/>
      <c r="T51"/>
      <c r="U51"/>
      <c r="V51"/>
    </row>
    <row r="52" spans="1:22" ht="18.75" thickBot="1">
      <c r="A52" s="28"/>
      <c r="B52" s="81"/>
      <c r="C52" s="29"/>
      <c r="D52" s="5">
        <f t="shared" si="4"/>
      </c>
      <c r="E52" s="33"/>
      <c r="F52" s="78">
        <v>51</v>
      </c>
      <c r="G52" s="80" t="str">
        <f>'決算書'!C54</f>
        <v>元金</v>
      </c>
      <c r="H52" s="79">
        <f>SUMIF($C$2:$C$202,F52,$E$2:$E$202)</f>
        <v>0</v>
      </c>
      <c r="I52" s="14"/>
      <c r="K52"/>
      <c r="L52"/>
      <c r="M52"/>
      <c r="N52"/>
      <c r="O52"/>
      <c r="P52"/>
      <c r="Q52"/>
      <c r="R52"/>
      <c r="S52"/>
      <c r="T52"/>
      <c r="U52"/>
      <c r="V52"/>
    </row>
    <row r="53" spans="1:22" ht="18.75" thickBot="1">
      <c r="A53" s="28"/>
      <c r="B53" s="81"/>
      <c r="C53" s="29"/>
      <c r="D53" s="5">
        <f t="shared" si="4"/>
      </c>
      <c r="E53" s="33"/>
      <c r="F53" s="78">
        <v>52</v>
      </c>
      <c r="G53" s="45" t="str">
        <f>'決算書'!C55</f>
        <v>借入</v>
      </c>
      <c r="H53" s="79">
        <f>SUMIF($C$2:$C$202,F53,$E$2:$E$202)</f>
        <v>0</v>
      </c>
      <c r="I53" s="14"/>
      <c r="K53"/>
      <c r="L53"/>
      <c r="M53"/>
      <c r="N53"/>
      <c r="O53"/>
      <c r="P53"/>
      <c r="Q53"/>
      <c r="R53"/>
      <c r="S53"/>
      <c r="T53"/>
      <c r="U53"/>
      <c r="V53"/>
    </row>
    <row r="54" spans="1:22" ht="18">
      <c r="A54" s="28"/>
      <c r="B54" s="81"/>
      <c r="C54" s="29"/>
      <c r="D54" s="5">
        <f t="shared" si="4"/>
      </c>
      <c r="E54" s="33"/>
      <c r="I54" s="14"/>
      <c r="K54"/>
      <c r="L54"/>
      <c r="M54"/>
      <c r="N54"/>
      <c r="O54"/>
      <c r="P54"/>
      <c r="Q54"/>
      <c r="R54"/>
      <c r="S54"/>
      <c r="T54"/>
      <c r="U54"/>
      <c r="V54"/>
    </row>
    <row r="55" spans="1:22" ht="18">
      <c r="A55" s="28"/>
      <c r="B55" s="81"/>
      <c r="C55" s="29"/>
      <c r="D55" s="5">
        <f t="shared" si="4"/>
      </c>
      <c r="E55" s="33"/>
      <c r="I55" s="14"/>
      <c r="K55"/>
      <c r="L55"/>
      <c r="M55"/>
      <c r="N55"/>
      <c r="O55"/>
      <c r="P55"/>
      <c r="Q55"/>
      <c r="R55"/>
      <c r="S55"/>
      <c r="T55"/>
      <c r="U55"/>
      <c r="V55"/>
    </row>
    <row r="56" spans="1:22" ht="18">
      <c r="A56" s="28"/>
      <c r="B56" s="81"/>
      <c r="C56" s="29"/>
      <c r="D56" s="5">
        <f t="shared" si="4"/>
      </c>
      <c r="E56" s="33"/>
      <c r="I56" s="14"/>
      <c r="K56"/>
      <c r="L56"/>
      <c r="M56"/>
      <c r="N56"/>
      <c r="O56"/>
      <c r="P56"/>
      <c r="Q56"/>
      <c r="R56"/>
      <c r="S56"/>
      <c r="T56"/>
      <c r="U56"/>
      <c r="V56"/>
    </row>
    <row r="57" spans="1:22" ht="18">
      <c r="A57" s="28"/>
      <c r="B57" s="81"/>
      <c r="C57" s="29"/>
      <c r="D57" s="5">
        <f t="shared" si="4"/>
      </c>
      <c r="E57" s="33"/>
      <c r="I57" s="14"/>
      <c r="K57"/>
      <c r="L57"/>
      <c r="M57"/>
      <c r="N57"/>
      <c r="O57"/>
      <c r="P57"/>
      <c r="Q57"/>
      <c r="R57"/>
      <c r="S57"/>
      <c r="T57"/>
      <c r="U57"/>
      <c r="V57"/>
    </row>
    <row r="58" spans="1:22" ht="18">
      <c r="A58" s="28"/>
      <c r="B58" s="81"/>
      <c r="C58" s="29"/>
      <c r="D58" s="5">
        <f t="shared" si="4"/>
      </c>
      <c r="E58" s="33"/>
      <c r="I58" s="14"/>
      <c r="K58"/>
      <c r="L58"/>
      <c r="M58"/>
      <c r="N58"/>
      <c r="O58"/>
      <c r="P58"/>
      <c r="Q58"/>
      <c r="R58"/>
      <c r="S58"/>
      <c r="T58"/>
      <c r="U58"/>
      <c r="V58"/>
    </row>
    <row r="59" spans="1:22" ht="18">
      <c r="A59" s="28"/>
      <c r="B59" s="81"/>
      <c r="C59" s="29"/>
      <c r="D59" s="5">
        <f t="shared" si="4"/>
      </c>
      <c r="E59" s="33"/>
      <c r="I59" s="14"/>
      <c r="K59"/>
      <c r="L59"/>
      <c r="M59"/>
      <c r="N59"/>
      <c r="O59"/>
      <c r="P59"/>
      <c r="Q59"/>
      <c r="R59"/>
      <c r="S59"/>
      <c r="T59"/>
      <c r="U59"/>
      <c r="V59"/>
    </row>
    <row r="60" spans="1:22" ht="18">
      <c r="A60" s="28"/>
      <c r="B60" s="81"/>
      <c r="C60" s="29"/>
      <c r="D60" s="5">
        <f t="shared" si="4"/>
      </c>
      <c r="E60" s="33"/>
      <c r="I60" s="14"/>
      <c r="K60"/>
      <c r="L60"/>
      <c r="M60"/>
      <c r="N60"/>
      <c r="O60"/>
      <c r="P60"/>
      <c r="Q60"/>
      <c r="R60"/>
      <c r="S60"/>
      <c r="T60"/>
      <c r="U60"/>
      <c r="V60"/>
    </row>
    <row r="61" spans="1:22" ht="18">
      <c r="A61" s="28"/>
      <c r="B61" s="81"/>
      <c r="C61" s="29"/>
      <c r="D61" s="5">
        <f t="shared" si="4"/>
      </c>
      <c r="E61" s="33"/>
      <c r="I61" s="14"/>
      <c r="K61"/>
      <c r="L61"/>
      <c r="M61"/>
      <c r="N61"/>
      <c r="O61"/>
      <c r="P61"/>
      <c r="Q61"/>
      <c r="R61"/>
      <c r="S61"/>
      <c r="T61"/>
      <c r="U61"/>
      <c r="V61"/>
    </row>
    <row r="62" spans="1:5" ht="18">
      <c r="A62" s="28"/>
      <c r="B62" s="81"/>
      <c r="C62" s="29"/>
      <c r="D62" s="5">
        <f t="shared" si="4"/>
      </c>
      <c r="E62" s="33"/>
    </row>
    <row r="63" spans="1:5" ht="18">
      <c r="A63" s="28"/>
      <c r="B63" s="81"/>
      <c r="C63" s="29"/>
      <c r="D63" s="5">
        <f t="shared" si="4"/>
      </c>
      <c r="E63" s="33"/>
    </row>
    <row r="64" spans="1:5" ht="18">
      <c r="A64" s="28"/>
      <c r="B64" s="81"/>
      <c r="C64" s="29"/>
      <c r="D64" s="5">
        <f t="shared" si="4"/>
      </c>
      <c r="E64" s="33"/>
    </row>
    <row r="65" spans="1:5" ht="18">
      <c r="A65" s="28"/>
      <c r="B65" s="81"/>
      <c r="C65" s="29"/>
      <c r="D65" s="5">
        <f t="shared" si="4"/>
      </c>
      <c r="E65" s="33"/>
    </row>
    <row r="66" spans="1:5" ht="18">
      <c r="A66" s="28"/>
      <c r="B66" s="81"/>
      <c r="C66" s="29"/>
      <c r="D66" s="5">
        <f t="shared" si="4"/>
      </c>
      <c r="E66" s="33"/>
    </row>
    <row r="67" spans="1:5" ht="18">
      <c r="A67" s="28"/>
      <c r="B67" s="81"/>
      <c r="C67" s="29"/>
      <c r="D67" s="5">
        <f aca="true" t="shared" si="5" ref="D67:D82">IF(OR(C67&lt;1,C67=2,C67&gt;52,(AND(C67&gt;32,C67&lt;40)),(AND(C67&gt;40,C67&lt;50)),(AND(C67&gt;3,C67&lt;8))),"",VLOOKUP(C67,$F$2:$G$53,2))</f>
      </c>
      <c r="E67" s="33"/>
    </row>
    <row r="68" spans="1:5" ht="18">
      <c r="A68" s="28"/>
      <c r="B68" s="81"/>
      <c r="C68" s="29"/>
      <c r="D68" s="5">
        <f t="shared" si="5"/>
      </c>
      <c r="E68" s="33"/>
    </row>
    <row r="69" spans="1:5" ht="18">
      <c r="A69" s="28"/>
      <c r="B69" s="81"/>
      <c r="C69" s="29"/>
      <c r="D69" s="5">
        <f t="shared" si="5"/>
      </c>
      <c r="E69" s="33"/>
    </row>
    <row r="70" spans="1:5" ht="18">
      <c r="A70" s="28"/>
      <c r="B70" s="81"/>
      <c r="C70" s="29"/>
      <c r="D70" s="5">
        <f t="shared" si="5"/>
      </c>
      <c r="E70" s="33"/>
    </row>
    <row r="71" spans="1:5" ht="18">
      <c r="A71" s="28"/>
      <c r="B71" s="81"/>
      <c r="C71" s="29"/>
      <c r="D71" s="5">
        <f t="shared" si="5"/>
      </c>
      <c r="E71" s="33"/>
    </row>
    <row r="72" spans="1:5" ht="18">
      <c r="A72" s="28"/>
      <c r="B72" s="81"/>
      <c r="C72" s="29"/>
      <c r="D72" s="5">
        <f t="shared" si="5"/>
      </c>
      <c r="E72" s="33"/>
    </row>
    <row r="73" spans="1:5" ht="18">
      <c r="A73" s="28"/>
      <c r="B73" s="81"/>
      <c r="C73" s="29"/>
      <c r="D73" s="5">
        <f t="shared" si="5"/>
      </c>
      <c r="E73" s="33"/>
    </row>
    <row r="74" spans="1:5" ht="18">
      <c r="A74" s="28"/>
      <c r="B74" s="81"/>
      <c r="C74" s="29"/>
      <c r="D74" s="5">
        <f t="shared" si="5"/>
      </c>
      <c r="E74" s="33"/>
    </row>
    <row r="75" spans="1:5" ht="18">
      <c r="A75" s="28"/>
      <c r="B75" s="81"/>
      <c r="C75" s="29"/>
      <c r="D75" s="5">
        <f t="shared" si="5"/>
      </c>
      <c r="E75" s="33"/>
    </row>
    <row r="76" spans="1:5" ht="18">
      <c r="A76" s="28"/>
      <c r="B76" s="81"/>
      <c r="C76" s="29"/>
      <c r="D76" s="5">
        <f t="shared" si="5"/>
      </c>
      <c r="E76" s="33"/>
    </row>
    <row r="77" spans="1:5" ht="18">
      <c r="A77" s="28"/>
      <c r="B77" s="81"/>
      <c r="C77" s="29"/>
      <c r="D77" s="5">
        <f t="shared" si="5"/>
      </c>
      <c r="E77" s="33"/>
    </row>
    <row r="78" spans="1:5" ht="18">
      <c r="A78" s="28"/>
      <c r="B78" s="81"/>
      <c r="C78" s="29"/>
      <c r="D78" s="5">
        <f t="shared" si="5"/>
      </c>
      <c r="E78" s="33"/>
    </row>
    <row r="79" spans="1:5" ht="18">
      <c r="A79" s="28"/>
      <c r="B79" s="81"/>
      <c r="C79" s="29"/>
      <c r="D79" s="5">
        <f t="shared" si="5"/>
      </c>
      <c r="E79" s="33"/>
    </row>
    <row r="80" spans="1:5" ht="18">
      <c r="A80" s="28"/>
      <c r="B80" s="81"/>
      <c r="C80" s="29"/>
      <c r="D80" s="5">
        <f t="shared" si="5"/>
      </c>
      <c r="E80" s="33"/>
    </row>
    <row r="81" spans="1:5" ht="18">
      <c r="A81" s="28"/>
      <c r="B81" s="81"/>
      <c r="C81" s="29"/>
      <c r="D81" s="5">
        <f t="shared" si="5"/>
      </c>
      <c r="E81" s="33"/>
    </row>
    <row r="82" spans="1:5" ht="18">
      <c r="A82" s="28"/>
      <c r="B82" s="81"/>
      <c r="C82" s="29"/>
      <c r="D82" s="5">
        <f t="shared" si="5"/>
      </c>
      <c r="E82" s="33"/>
    </row>
    <row r="83" spans="1:5" ht="18">
      <c r="A83" s="28"/>
      <c r="B83" s="81"/>
      <c r="C83" s="29"/>
      <c r="D83" s="5">
        <f aca="true" t="shared" si="6" ref="D83:D98">IF(OR(C83&lt;1,C83=2,C83&gt;52,(AND(C83&gt;32,C83&lt;40)),(AND(C83&gt;40,C83&lt;50)),(AND(C83&gt;3,C83&lt;8))),"",VLOOKUP(C83,$F$2:$G$53,2))</f>
      </c>
      <c r="E83" s="33"/>
    </row>
    <row r="84" spans="1:5" ht="18">
      <c r="A84" s="28"/>
      <c r="B84" s="81"/>
      <c r="C84" s="29"/>
      <c r="D84" s="5">
        <f t="shared" si="6"/>
      </c>
      <c r="E84" s="33"/>
    </row>
    <row r="85" spans="1:5" ht="18">
      <c r="A85" s="28"/>
      <c r="B85" s="81"/>
      <c r="C85" s="29"/>
      <c r="D85" s="5">
        <f t="shared" si="6"/>
      </c>
      <c r="E85" s="33"/>
    </row>
    <row r="86" spans="1:5" ht="18">
      <c r="A86" s="28"/>
      <c r="B86" s="81"/>
      <c r="C86" s="29"/>
      <c r="D86" s="5">
        <f t="shared" si="6"/>
      </c>
      <c r="E86" s="33"/>
    </row>
    <row r="87" spans="1:5" ht="18">
      <c r="A87" s="28"/>
      <c r="B87" s="81"/>
      <c r="C87" s="29"/>
      <c r="D87" s="5">
        <f t="shared" si="6"/>
      </c>
      <c r="E87" s="33"/>
    </row>
    <row r="88" spans="1:5" ht="18">
      <c r="A88" s="28"/>
      <c r="B88" s="81"/>
      <c r="C88" s="29"/>
      <c r="D88" s="5">
        <f t="shared" si="6"/>
      </c>
      <c r="E88" s="33"/>
    </row>
    <row r="89" spans="1:5" ht="18">
      <c r="A89" s="28"/>
      <c r="B89" s="81"/>
      <c r="C89" s="29"/>
      <c r="D89" s="5">
        <f t="shared" si="6"/>
      </c>
      <c r="E89" s="33"/>
    </row>
    <row r="90" spans="1:5" ht="18">
      <c r="A90" s="28"/>
      <c r="B90" s="81"/>
      <c r="C90" s="29"/>
      <c r="D90" s="5">
        <f t="shared" si="6"/>
      </c>
      <c r="E90" s="33"/>
    </row>
    <row r="91" spans="1:5" ht="18">
      <c r="A91" s="28"/>
      <c r="B91" s="81"/>
      <c r="C91" s="29"/>
      <c r="D91" s="5">
        <f t="shared" si="6"/>
      </c>
      <c r="E91" s="33"/>
    </row>
    <row r="92" spans="1:5" ht="18">
      <c r="A92" s="28"/>
      <c r="B92" s="81"/>
      <c r="C92" s="29"/>
      <c r="D92" s="5">
        <f t="shared" si="6"/>
      </c>
      <c r="E92" s="33"/>
    </row>
    <row r="93" spans="1:5" ht="18">
      <c r="A93" s="28"/>
      <c r="B93" s="81"/>
      <c r="C93" s="29"/>
      <c r="D93" s="5">
        <f t="shared" si="6"/>
      </c>
      <c r="E93" s="33"/>
    </row>
    <row r="94" spans="1:5" ht="18">
      <c r="A94" s="28"/>
      <c r="B94" s="81"/>
      <c r="C94" s="29"/>
      <c r="D94" s="5">
        <f t="shared" si="6"/>
      </c>
      <c r="E94" s="33"/>
    </row>
    <row r="95" spans="1:5" ht="18">
      <c r="A95" s="28"/>
      <c r="B95" s="81"/>
      <c r="C95" s="29"/>
      <c r="D95" s="5">
        <f t="shared" si="6"/>
      </c>
      <c r="E95" s="33"/>
    </row>
    <row r="96" spans="1:5" ht="18">
      <c r="A96" s="28"/>
      <c r="B96" s="81"/>
      <c r="C96" s="29"/>
      <c r="D96" s="5">
        <f t="shared" si="6"/>
      </c>
      <c r="E96" s="33"/>
    </row>
    <row r="97" spans="1:5" ht="18">
      <c r="A97" s="28"/>
      <c r="B97" s="81"/>
      <c r="C97" s="29"/>
      <c r="D97" s="5">
        <f t="shared" si="6"/>
      </c>
      <c r="E97" s="33"/>
    </row>
    <row r="98" spans="1:5" ht="18">
      <c r="A98" s="28"/>
      <c r="B98" s="81"/>
      <c r="C98" s="29"/>
      <c r="D98" s="5">
        <f t="shared" si="6"/>
      </c>
      <c r="E98" s="33"/>
    </row>
    <row r="99" spans="1:5" ht="18">
      <c r="A99" s="28"/>
      <c r="B99" s="81"/>
      <c r="C99" s="29"/>
      <c r="D99" s="5">
        <f aca="true" t="shared" si="7" ref="D99:D114">IF(OR(C99&lt;1,C99=2,C99&gt;52,(AND(C99&gt;32,C99&lt;40)),(AND(C99&gt;40,C99&lt;50)),(AND(C99&gt;3,C99&lt;8))),"",VLOOKUP(C99,$F$2:$G$53,2))</f>
      </c>
      <c r="E99" s="33"/>
    </row>
    <row r="100" spans="1:5" ht="18">
      <c r="A100" s="28"/>
      <c r="B100" s="81"/>
      <c r="C100" s="29"/>
      <c r="D100" s="5">
        <f t="shared" si="7"/>
      </c>
      <c r="E100" s="33"/>
    </row>
    <row r="101" spans="1:5" ht="18">
      <c r="A101" s="28"/>
      <c r="B101" s="81"/>
      <c r="C101" s="29"/>
      <c r="D101" s="5">
        <f t="shared" si="7"/>
      </c>
      <c r="E101" s="33"/>
    </row>
    <row r="102" spans="1:5" ht="18">
      <c r="A102" s="28"/>
      <c r="B102" s="81"/>
      <c r="C102" s="29"/>
      <c r="D102" s="5">
        <f t="shared" si="7"/>
      </c>
      <c r="E102" s="33"/>
    </row>
    <row r="103" spans="1:5" ht="18">
      <c r="A103" s="28"/>
      <c r="B103" s="81"/>
      <c r="C103" s="29"/>
      <c r="D103" s="5">
        <f t="shared" si="7"/>
      </c>
      <c r="E103" s="33"/>
    </row>
    <row r="104" spans="1:5" ht="18">
      <c r="A104" s="28"/>
      <c r="B104" s="81"/>
      <c r="C104" s="29"/>
      <c r="D104" s="5">
        <f t="shared" si="7"/>
      </c>
      <c r="E104" s="33"/>
    </row>
    <row r="105" spans="1:5" ht="18">
      <c r="A105" s="28"/>
      <c r="B105" s="81"/>
      <c r="C105" s="29"/>
      <c r="D105" s="5">
        <f t="shared" si="7"/>
      </c>
      <c r="E105" s="33"/>
    </row>
    <row r="106" spans="1:5" ht="18">
      <c r="A106" s="28"/>
      <c r="B106" s="81"/>
      <c r="C106" s="29"/>
      <c r="D106" s="5">
        <f t="shared" si="7"/>
      </c>
      <c r="E106" s="33"/>
    </row>
    <row r="107" spans="1:5" ht="18">
      <c r="A107" s="28"/>
      <c r="B107" s="81"/>
      <c r="C107" s="29"/>
      <c r="D107" s="5">
        <f t="shared" si="7"/>
      </c>
      <c r="E107" s="33"/>
    </row>
    <row r="108" spans="1:5" ht="18">
      <c r="A108" s="28"/>
      <c r="B108" s="81"/>
      <c r="C108" s="29"/>
      <c r="D108" s="5">
        <f t="shared" si="7"/>
      </c>
      <c r="E108" s="33"/>
    </row>
    <row r="109" spans="1:5" ht="18">
      <c r="A109" s="28"/>
      <c r="B109" s="81"/>
      <c r="C109" s="29"/>
      <c r="D109" s="5">
        <f t="shared" si="7"/>
      </c>
      <c r="E109" s="33"/>
    </row>
    <row r="110" spans="1:5" ht="18">
      <c r="A110" s="28"/>
      <c r="B110" s="81"/>
      <c r="C110" s="29"/>
      <c r="D110" s="5">
        <f t="shared" si="7"/>
      </c>
      <c r="E110" s="33"/>
    </row>
    <row r="111" spans="1:5" ht="18">
      <c r="A111" s="28"/>
      <c r="B111" s="81"/>
      <c r="C111" s="29"/>
      <c r="D111" s="5">
        <f t="shared" si="7"/>
      </c>
      <c r="E111" s="33"/>
    </row>
    <row r="112" spans="1:5" ht="18">
      <c r="A112" s="28"/>
      <c r="B112" s="81"/>
      <c r="C112" s="29"/>
      <c r="D112" s="5">
        <f t="shared" si="7"/>
      </c>
      <c r="E112" s="33"/>
    </row>
    <row r="113" spans="1:5" ht="18">
      <c r="A113" s="28"/>
      <c r="B113" s="81"/>
      <c r="C113" s="29"/>
      <c r="D113" s="5">
        <f t="shared" si="7"/>
      </c>
      <c r="E113" s="33"/>
    </row>
    <row r="114" spans="1:5" ht="18">
      <c r="A114" s="28"/>
      <c r="B114" s="81"/>
      <c r="C114" s="29"/>
      <c r="D114" s="5">
        <f t="shared" si="7"/>
      </c>
      <c r="E114" s="33"/>
    </row>
    <row r="115" spans="1:5" ht="18">
      <c r="A115" s="28"/>
      <c r="B115" s="81"/>
      <c r="C115" s="29"/>
      <c r="D115" s="5">
        <f aca="true" t="shared" si="8" ref="D115:D130">IF(OR(C115&lt;1,C115=2,C115&gt;52,(AND(C115&gt;32,C115&lt;40)),(AND(C115&gt;40,C115&lt;50)),(AND(C115&gt;3,C115&lt;8))),"",VLOOKUP(C115,$F$2:$G$53,2))</f>
      </c>
      <c r="E115" s="33"/>
    </row>
    <row r="116" spans="1:5" ht="18">
      <c r="A116" s="28"/>
      <c r="B116" s="81"/>
      <c r="C116" s="29"/>
      <c r="D116" s="5">
        <f t="shared" si="8"/>
      </c>
      <c r="E116" s="33"/>
    </row>
    <row r="117" spans="1:5" ht="18">
      <c r="A117" s="28"/>
      <c r="B117" s="81"/>
      <c r="C117" s="29"/>
      <c r="D117" s="5">
        <f t="shared" si="8"/>
      </c>
      <c r="E117" s="33"/>
    </row>
    <row r="118" spans="1:5" ht="18">
      <c r="A118" s="28"/>
      <c r="B118" s="81"/>
      <c r="C118" s="29"/>
      <c r="D118" s="5">
        <f t="shared" si="8"/>
      </c>
      <c r="E118" s="33"/>
    </row>
    <row r="119" spans="1:5" ht="18">
      <c r="A119" s="28"/>
      <c r="B119" s="81"/>
      <c r="C119" s="29"/>
      <c r="D119" s="5">
        <f t="shared" si="8"/>
      </c>
      <c r="E119" s="33"/>
    </row>
    <row r="120" spans="1:5" ht="18">
      <c r="A120" s="28"/>
      <c r="B120" s="81"/>
      <c r="C120" s="29"/>
      <c r="D120" s="5">
        <f t="shared" si="8"/>
      </c>
      <c r="E120" s="33"/>
    </row>
    <row r="121" spans="1:5" ht="18">
      <c r="A121" s="28"/>
      <c r="B121" s="81"/>
      <c r="C121" s="29"/>
      <c r="D121" s="5">
        <f t="shared" si="8"/>
      </c>
      <c r="E121" s="33"/>
    </row>
    <row r="122" spans="1:5" ht="18">
      <c r="A122" s="28"/>
      <c r="B122" s="81"/>
      <c r="C122" s="29"/>
      <c r="D122" s="5">
        <f t="shared" si="8"/>
      </c>
      <c r="E122" s="33"/>
    </row>
    <row r="123" spans="1:5" ht="18">
      <c r="A123" s="28"/>
      <c r="B123" s="81"/>
      <c r="C123" s="29"/>
      <c r="D123" s="5">
        <f t="shared" si="8"/>
      </c>
      <c r="E123" s="33"/>
    </row>
    <row r="124" spans="1:5" ht="18">
      <c r="A124" s="28"/>
      <c r="B124" s="81"/>
      <c r="C124" s="29"/>
      <c r="D124" s="5">
        <f t="shared" si="8"/>
      </c>
      <c r="E124" s="33"/>
    </row>
    <row r="125" spans="1:5" ht="18">
      <c r="A125" s="28"/>
      <c r="B125" s="81"/>
      <c r="C125" s="29"/>
      <c r="D125" s="5">
        <f t="shared" si="8"/>
      </c>
      <c r="E125" s="33"/>
    </row>
    <row r="126" spans="1:5" ht="18">
      <c r="A126" s="28"/>
      <c r="B126" s="81"/>
      <c r="C126" s="29"/>
      <c r="D126" s="5">
        <f t="shared" si="8"/>
      </c>
      <c r="E126" s="33"/>
    </row>
    <row r="127" spans="1:5" ht="18">
      <c r="A127" s="28"/>
      <c r="B127" s="81"/>
      <c r="C127" s="29"/>
      <c r="D127" s="5">
        <f t="shared" si="8"/>
      </c>
      <c r="E127" s="33"/>
    </row>
    <row r="128" spans="1:5" ht="18">
      <c r="A128" s="28"/>
      <c r="B128" s="81"/>
      <c r="C128" s="29"/>
      <c r="D128" s="5">
        <f t="shared" si="8"/>
      </c>
      <c r="E128" s="33"/>
    </row>
    <row r="129" spans="1:5" ht="18">
      <c r="A129" s="28"/>
      <c r="B129" s="81"/>
      <c r="C129" s="29"/>
      <c r="D129" s="5">
        <f t="shared" si="8"/>
      </c>
      <c r="E129" s="33"/>
    </row>
    <row r="130" spans="1:5" ht="18">
      <c r="A130" s="28"/>
      <c r="B130" s="81"/>
      <c r="C130" s="29"/>
      <c r="D130" s="5">
        <f t="shared" si="8"/>
      </c>
      <c r="E130" s="33"/>
    </row>
    <row r="131" spans="1:5" ht="18">
      <c r="A131" s="28"/>
      <c r="B131" s="81"/>
      <c r="C131" s="29"/>
      <c r="D131" s="5">
        <f aca="true" t="shared" si="9" ref="D131:D146">IF(OR(C131&lt;1,C131=2,C131&gt;52,(AND(C131&gt;32,C131&lt;40)),(AND(C131&gt;40,C131&lt;50)),(AND(C131&gt;3,C131&lt;8))),"",VLOOKUP(C131,$F$2:$G$53,2))</f>
      </c>
      <c r="E131" s="33"/>
    </row>
    <row r="132" spans="1:5" ht="18">
      <c r="A132" s="28"/>
      <c r="B132" s="81"/>
      <c r="C132" s="29"/>
      <c r="D132" s="5">
        <f t="shared" si="9"/>
      </c>
      <c r="E132" s="33"/>
    </row>
    <row r="133" spans="1:5" ht="18">
      <c r="A133" s="28"/>
      <c r="B133" s="81"/>
      <c r="C133" s="29"/>
      <c r="D133" s="5">
        <f t="shared" si="9"/>
      </c>
      <c r="E133" s="33"/>
    </row>
    <row r="134" spans="1:5" ht="18">
      <c r="A134" s="28"/>
      <c r="B134" s="81"/>
      <c r="C134" s="29"/>
      <c r="D134" s="5">
        <f t="shared" si="9"/>
      </c>
      <c r="E134" s="33"/>
    </row>
    <row r="135" spans="1:5" ht="18">
      <c r="A135" s="28"/>
      <c r="B135" s="81"/>
      <c r="C135" s="29"/>
      <c r="D135" s="5">
        <f t="shared" si="9"/>
      </c>
      <c r="E135" s="33"/>
    </row>
    <row r="136" spans="1:5" ht="18">
      <c r="A136" s="28"/>
      <c r="B136" s="81"/>
      <c r="C136" s="29"/>
      <c r="D136" s="5">
        <f t="shared" si="9"/>
      </c>
      <c r="E136" s="33"/>
    </row>
    <row r="137" spans="1:5" ht="18">
      <c r="A137" s="28"/>
      <c r="B137" s="81"/>
      <c r="C137" s="29"/>
      <c r="D137" s="5">
        <f t="shared" si="9"/>
      </c>
      <c r="E137" s="33"/>
    </row>
    <row r="138" spans="1:5" ht="18">
      <c r="A138" s="28"/>
      <c r="B138" s="81"/>
      <c r="C138" s="29"/>
      <c r="D138" s="5">
        <f t="shared" si="9"/>
      </c>
      <c r="E138" s="33"/>
    </row>
    <row r="139" spans="1:5" ht="18">
      <c r="A139" s="28"/>
      <c r="B139" s="81"/>
      <c r="C139" s="29"/>
      <c r="D139" s="5">
        <f t="shared" si="9"/>
      </c>
      <c r="E139" s="33"/>
    </row>
    <row r="140" spans="1:5" ht="18">
      <c r="A140" s="28"/>
      <c r="B140" s="81"/>
      <c r="C140" s="29"/>
      <c r="D140" s="5">
        <f t="shared" si="9"/>
      </c>
      <c r="E140" s="33"/>
    </row>
    <row r="141" spans="1:5" ht="18">
      <c r="A141" s="28"/>
      <c r="B141" s="81"/>
      <c r="C141" s="29"/>
      <c r="D141" s="5">
        <f t="shared" si="9"/>
      </c>
      <c r="E141" s="33"/>
    </row>
    <row r="142" spans="1:5" ht="18">
      <c r="A142" s="28"/>
      <c r="B142" s="81"/>
      <c r="C142" s="29"/>
      <c r="D142" s="5">
        <f t="shared" si="9"/>
      </c>
      <c r="E142" s="33"/>
    </row>
    <row r="143" spans="1:5" ht="18">
      <c r="A143" s="28"/>
      <c r="B143" s="81"/>
      <c r="C143" s="29"/>
      <c r="D143" s="5">
        <f t="shared" si="9"/>
      </c>
      <c r="E143" s="33"/>
    </row>
    <row r="144" spans="1:5" ht="18">
      <c r="A144" s="28"/>
      <c r="B144" s="81"/>
      <c r="C144" s="29"/>
      <c r="D144" s="5">
        <f t="shared" si="9"/>
      </c>
      <c r="E144" s="33"/>
    </row>
    <row r="145" spans="1:5" ht="18">
      <c r="A145" s="28"/>
      <c r="B145" s="81"/>
      <c r="C145" s="29"/>
      <c r="D145" s="5">
        <f t="shared" si="9"/>
      </c>
      <c r="E145" s="33"/>
    </row>
    <row r="146" spans="1:5" ht="18">
      <c r="A146" s="28"/>
      <c r="B146" s="81"/>
      <c r="C146" s="29"/>
      <c r="D146" s="5">
        <f t="shared" si="9"/>
      </c>
      <c r="E146" s="33"/>
    </row>
    <row r="147" spans="1:5" ht="18">
      <c r="A147" s="28"/>
      <c r="B147" s="81"/>
      <c r="C147" s="29"/>
      <c r="D147" s="5">
        <f aca="true" t="shared" si="10" ref="D147:D162">IF(OR(C147&lt;1,C147=2,C147&gt;52,(AND(C147&gt;32,C147&lt;40)),(AND(C147&gt;40,C147&lt;50)),(AND(C147&gt;3,C147&lt;8))),"",VLOOKUP(C147,$F$2:$G$53,2))</f>
      </c>
      <c r="E147" s="33"/>
    </row>
    <row r="148" spans="1:5" ht="18">
      <c r="A148" s="28"/>
      <c r="B148" s="81"/>
      <c r="C148" s="29"/>
      <c r="D148" s="5">
        <f t="shared" si="10"/>
      </c>
      <c r="E148" s="33"/>
    </row>
    <row r="149" spans="1:5" ht="18">
      <c r="A149" s="28"/>
      <c r="B149" s="81"/>
      <c r="C149" s="29"/>
      <c r="D149" s="5">
        <f t="shared" si="10"/>
      </c>
      <c r="E149" s="33"/>
    </row>
    <row r="150" spans="1:5" ht="18">
      <c r="A150" s="28"/>
      <c r="B150" s="81"/>
      <c r="C150" s="29"/>
      <c r="D150" s="5">
        <f t="shared" si="10"/>
      </c>
      <c r="E150" s="33"/>
    </row>
    <row r="151" spans="1:5" ht="18">
      <c r="A151" s="28"/>
      <c r="B151" s="81"/>
      <c r="C151" s="29"/>
      <c r="D151" s="5">
        <f t="shared" si="10"/>
      </c>
      <c r="E151" s="33"/>
    </row>
    <row r="152" spans="1:5" ht="18">
      <c r="A152" s="28"/>
      <c r="B152" s="81"/>
      <c r="C152" s="29"/>
      <c r="D152" s="5">
        <f t="shared" si="10"/>
      </c>
      <c r="E152" s="33"/>
    </row>
    <row r="153" spans="1:5" ht="18">
      <c r="A153" s="28"/>
      <c r="B153" s="81"/>
      <c r="C153" s="29"/>
      <c r="D153" s="5">
        <f t="shared" si="10"/>
      </c>
      <c r="E153" s="33"/>
    </row>
    <row r="154" spans="1:5" ht="18">
      <c r="A154" s="28"/>
      <c r="D154" s="5">
        <f t="shared" si="10"/>
      </c>
      <c r="E154" s="33"/>
    </row>
    <row r="155" spans="1:5" ht="18">
      <c r="A155" s="28"/>
      <c r="D155" s="5">
        <f t="shared" si="10"/>
      </c>
      <c r="E155" s="33"/>
    </row>
    <row r="156" spans="1:5" ht="18">
      <c r="A156" s="28"/>
      <c r="D156" s="5">
        <f t="shared" si="10"/>
      </c>
      <c r="E156" s="33"/>
    </row>
    <row r="157" spans="1:5" ht="18">
      <c r="A157" s="28"/>
      <c r="D157" s="5">
        <f t="shared" si="10"/>
      </c>
      <c r="E157" s="33"/>
    </row>
    <row r="158" spans="1:5" ht="18">
      <c r="A158" s="28"/>
      <c r="D158" s="5">
        <f t="shared" si="10"/>
      </c>
      <c r="E158" s="33"/>
    </row>
    <row r="159" spans="1:5" ht="18">
      <c r="A159" s="28"/>
      <c r="D159" s="5">
        <f t="shared" si="10"/>
      </c>
      <c r="E159" s="33"/>
    </row>
    <row r="160" spans="1:5" ht="18">
      <c r="A160" s="28"/>
      <c r="D160" s="5">
        <f t="shared" si="10"/>
      </c>
      <c r="E160" s="33"/>
    </row>
    <row r="161" spans="1:5" ht="18">
      <c r="A161" s="28"/>
      <c r="D161" s="5">
        <f t="shared" si="10"/>
      </c>
      <c r="E161" s="33"/>
    </row>
    <row r="162" spans="1:5" ht="18">
      <c r="A162" s="28"/>
      <c r="D162" s="5">
        <f t="shared" si="10"/>
      </c>
      <c r="E162" s="33"/>
    </row>
    <row r="163" spans="1:5" ht="18">
      <c r="A163" s="28"/>
      <c r="D163" s="5">
        <f aca="true" t="shared" si="11" ref="D163:D178">IF(OR(C163&lt;1,C163=2,C163&gt;52,(AND(C163&gt;32,C163&lt;40)),(AND(C163&gt;40,C163&lt;50)),(AND(C163&gt;3,C163&lt;8))),"",VLOOKUP(C163,$F$2:$G$53,2))</f>
      </c>
      <c r="E163" s="33"/>
    </row>
    <row r="164" spans="1:5" ht="18">
      <c r="A164" s="28"/>
      <c r="D164" s="5">
        <f t="shared" si="11"/>
      </c>
      <c r="E164" s="33"/>
    </row>
    <row r="165" spans="1:5" ht="18">
      <c r="A165" s="28"/>
      <c r="D165" s="5">
        <f t="shared" si="11"/>
      </c>
      <c r="E165" s="33"/>
    </row>
    <row r="166" spans="1:5" ht="18">
      <c r="A166" s="28"/>
      <c r="D166" s="5">
        <f t="shared" si="11"/>
      </c>
      <c r="E166" s="33"/>
    </row>
    <row r="167" spans="1:5" ht="18">
      <c r="A167" s="28"/>
      <c r="D167" s="5">
        <f t="shared" si="11"/>
      </c>
      <c r="E167" s="33"/>
    </row>
    <row r="168" spans="1:5" ht="18">
      <c r="A168" s="28"/>
      <c r="D168" s="5">
        <f t="shared" si="11"/>
      </c>
      <c r="E168" s="33"/>
    </row>
    <row r="169" spans="1:5" ht="18">
      <c r="A169" s="28"/>
      <c r="D169" s="5">
        <f t="shared" si="11"/>
      </c>
      <c r="E169" s="33"/>
    </row>
    <row r="170" spans="1:5" ht="18">
      <c r="A170" s="28"/>
      <c r="D170" s="5">
        <f t="shared" si="11"/>
      </c>
      <c r="E170" s="33"/>
    </row>
    <row r="171" spans="1:5" ht="18">
      <c r="A171" s="28"/>
      <c r="D171" s="5">
        <f t="shared" si="11"/>
      </c>
      <c r="E171" s="33"/>
    </row>
    <row r="172" spans="1:5" ht="18">
      <c r="A172" s="28"/>
      <c r="D172" s="5">
        <f t="shared" si="11"/>
      </c>
      <c r="E172" s="33"/>
    </row>
    <row r="173" spans="1:5" ht="18">
      <c r="A173" s="28"/>
      <c r="D173" s="5">
        <f t="shared" si="11"/>
      </c>
      <c r="E173" s="33"/>
    </row>
    <row r="174" spans="1:5" ht="18">
      <c r="A174" s="28"/>
      <c r="D174" s="5">
        <f t="shared" si="11"/>
      </c>
      <c r="E174" s="33"/>
    </row>
    <row r="175" spans="1:5" ht="18">
      <c r="A175" s="28"/>
      <c r="D175" s="5">
        <f t="shared" si="11"/>
      </c>
      <c r="E175" s="33"/>
    </row>
    <row r="176" spans="1:5" ht="18">
      <c r="A176" s="28"/>
      <c r="D176" s="5">
        <f t="shared" si="11"/>
      </c>
      <c r="E176" s="33"/>
    </row>
    <row r="177" spans="1:5" ht="18">
      <c r="A177" s="28"/>
      <c r="D177" s="5">
        <f t="shared" si="11"/>
      </c>
      <c r="E177" s="33"/>
    </row>
    <row r="178" spans="1:5" ht="18">
      <c r="A178" s="28"/>
      <c r="D178" s="5">
        <f t="shared" si="11"/>
      </c>
      <c r="E178" s="33"/>
    </row>
    <row r="179" spans="1:5" ht="18">
      <c r="A179" s="28"/>
      <c r="D179" s="5">
        <f aca="true" t="shared" si="12" ref="D179:D194">IF(OR(C179&lt;1,C179=2,C179&gt;52,(AND(C179&gt;32,C179&lt;40)),(AND(C179&gt;40,C179&lt;50)),(AND(C179&gt;3,C179&lt;8))),"",VLOOKUP(C179,$F$2:$G$53,2))</f>
      </c>
      <c r="E179" s="33"/>
    </row>
    <row r="180" spans="1:5" ht="18">
      <c r="A180" s="28"/>
      <c r="D180" s="5">
        <f t="shared" si="12"/>
      </c>
      <c r="E180" s="33"/>
    </row>
    <row r="181" spans="1:5" ht="18">
      <c r="A181" s="28"/>
      <c r="D181" s="5">
        <f t="shared" si="12"/>
      </c>
      <c r="E181" s="33"/>
    </row>
    <row r="182" spans="1:5" ht="18">
      <c r="A182" s="28"/>
      <c r="D182" s="5">
        <f t="shared" si="12"/>
      </c>
      <c r="E182" s="33"/>
    </row>
    <row r="183" spans="1:5" ht="18">
      <c r="A183" s="28"/>
      <c r="D183" s="5">
        <f t="shared" si="12"/>
      </c>
      <c r="E183" s="33"/>
    </row>
    <row r="184" spans="1:5" ht="18">
      <c r="A184" s="28"/>
      <c r="D184" s="5">
        <f t="shared" si="12"/>
      </c>
      <c r="E184" s="33"/>
    </row>
    <row r="185" spans="1:5" ht="18">
      <c r="A185" s="28"/>
      <c r="D185" s="5">
        <f t="shared" si="12"/>
      </c>
      <c r="E185" s="33"/>
    </row>
    <row r="186" spans="1:5" ht="18">
      <c r="A186" s="28"/>
      <c r="D186" s="5">
        <f t="shared" si="12"/>
      </c>
      <c r="E186" s="33"/>
    </row>
    <row r="187" spans="1:5" ht="18">
      <c r="A187" s="28"/>
      <c r="D187" s="5">
        <f t="shared" si="12"/>
      </c>
      <c r="E187" s="33"/>
    </row>
    <row r="188" spans="1:5" ht="18">
      <c r="A188" s="28"/>
      <c r="D188" s="5">
        <f t="shared" si="12"/>
      </c>
      <c r="E188" s="33"/>
    </row>
    <row r="189" spans="1:5" ht="18">
      <c r="A189" s="28"/>
      <c r="D189" s="5">
        <f t="shared" si="12"/>
      </c>
      <c r="E189" s="33"/>
    </row>
    <row r="190" spans="1:5" ht="18">
      <c r="A190" s="28"/>
      <c r="D190" s="5">
        <f t="shared" si="12"/>
      </c>
      <c r="E190" s="33"/>
    </row>
    <row r="191" spans="1:5" ht="18">
      <c r="A191" s="28"/>
      <c r="D191" s="5">
        <f t="shared" si="12"/>
      </c>
      <c r="E191" s="33"/>
    </row>
    <row r="192" spans="1:5" ht="18">
      <c r="A192" s="28"/>
      <c r="D192" s="5">
        <f t="shared" si="12"/>
      </c>
      <c r="E192" s="33"/>
    </row>
    <row r="193" spans="1:5" ht="18">
      <c r="A193" s="28"/>
      <c r="D193" s="5">
        <f t="shared" si="12"/>
      </c>
      <c r="E193" s="33"/>
    </row>
    <row r="194" spans="1:5" ht="18">
      <c r="A194" s="28"/>
      <c r="D194" s="5">
        <f t="shared" si="12"/>
      </c>
      <c r="E194" s="33"/>
    </row>
    <row r="195" spans="1:5" ht="18">
      <c r="A195" s="28"/>
      <c r="D195" s="5">
        <f aca="true" t="shared" si="13" ref="D195:D200">IF(OR(C195&lt;1,C195=2,C195&gt;52,(AND(C195&gt;32,C195&lt;40)),(AND(C195&gt;40,C195&lt;50)),(AND(C195&gt;3,C195&lt;8))),"",VLOOKUP(C195,$F$2:$G$53,2))</f>
      </c>
      <c r="E195" s="33"/>
    </row>
    <row r="196" spans="1:5" ht="18">
      <c r="A196" s="28"/>
      <c r="D196" s="5">
        <f t="shared" si="13"/>
      </c>
      <c r="E196" s="33"/>
    </row>
    <row r="197" spans="1:5" ht="18">
      <c r="A197" s="28"/>
      <c r="D197" s="5">
        <f t="shared" si="13"/>
      </c>
      <c r="E197" s="33"/>
    </row>
    <row r="198" spans="1:5" ht="18">
      <c r="A198" s="28"/>
      <c r="D198" s="5">
        <f t="shared" si="13"/>
      </c>
      <c r="E198" s="33"/>
    </row>
    <row r="199" spans="1:5" ht="18">
      <c r="A199" s="28"/>
      <c r="D199" s="5">
        <f t="shared" si="13"/>
      </c>
      <c r="E199" s="33"/>
    </row>
    <row r="200" spans="1:5" ht="18">
      <c r="A200" s="28"/>
      <c r="D200" s="5">
        <f t="shared" si="13"/>
      </c>
      <c r="E200" s="33"/>
    </row>
    <row r="201" spans="1:5" ht="18">
      <c r="A201" s="28"/>
      <c r="D201" s="5">
        <f>IF(OR(C201&lt;1,C201=2,C201&gt;50,(AND(C201&gt;32,C201&lt;40)),(AND(C201&gt;40,C201&lt;50)),(AND(C201&gt;3,C201&lt;8))),"",VLOOKUP(C201,$F$2:$G$51,2))</f>
      </c>
      <c r="E201" s="33"/>
    </row>
    <row r="202" ht="18">
      <c r="A202" s="28"/>
    </row>
    <row r="203" ht="18">
      <c r="A203" s="28"/>
    </row>
    <row r="204" ht="18">
      <c r="A204" s="28"/>
    </row>
    <row r="205" ht="18">
      <c r="A205" s="28"/>
    </row>
    <row r="206" ht="18">
      <c r="A206" s="28"/>
    </row>
    <row r="207" ht="18">
      <c r="A207" s="28"/>
    </row>
    <row r="208" ht="18">
      <c r="A208" s="28"/>
    </row>
    <row r="209" ht="18">
      <c r="A209" s="28"/>
    </row>
    <row r="210" ht="18">
      <c r="A210" s="28"/>
    </row>
    <row r="211" ht="18">
      <c r="A211" s="28"/>
    </row>
    <row r="212" ht="18">
      <c r="A212" s="28"/>
    </row>
    <row r="213" ht="18">
      <c r="A213" s="28"/>
    </row>
    <row r="214" ht="18">
      <c r="A214" s="28"/>
    </row>
    <row r="215" ht="18">
      <c r="A215" s="28"/>
    </row>
    <row r="216" ht="18">
      <c r="A216" s="28"/>
    </row>
    <row r="217" ht="18">
      <c r="A217" s="28"/>
    </row>
    <row r="218" ht="18">
      <c r="A218" s="28"/>
    </row>
    <row r="219" ht="18">
      <c r="A219" s="28"/>
    </row>
    <row r="220" ht="18">
      <c r="A220" s="28"/>
    </row>
    <row r="221" ht="18">
      <c r="A221" s="28"/>
    </row>
    <row r="222" ht="18">
      <c r="A222" s="28"/>
    </row>
    <row r="223" ht="18">
      <c r="A223" s="28"/>
    </row>
    <row r="224" ht="18">
      <c r="A224" s="28"/>
    </row>
    <row r="225" ht="18">
      <c r="A225" s="28"/>
    </row>
    <row r="226" ht="18">
      <c r="A226" s="28"/>
    </row>
    <row r="227" ht="18">
      <c r="A227" s="28"/>
    </row>
    <row r="228" ht="18">
      <c r="A228" s="28"/>
    </row>
    <row r="229" ht="18">
      <c r="A229" s="28"/>
    </row>
    <row r="230" ht="18">
      <c r="A230" s="28"/>
    </row>
    <row r="231" ht="18">
      <c r="A231" s="28"/>
    </row>
    <row r="232" ht="18">
      <c r="A232" s="28"/>
    </row>
    <row r="233" ht="18">
      <c r="A233" s="28"/>
    </row>
    <row r="234" ht="18">
      <c r="A234" s="28"/>
    </row>
    <row r="235" ht="18">
      <c r="A235" s="28"/>
    </row>
    <row r="236" ht="18">
      <c r="A236" s="28"/>
    </row>
    <row r="237" ht="18">
      <c r="A237" s="28"/>
    </row>
    <row r="238" ht="18">
      <c r="A238" s="28"/>
    </row>
    <row r="239" ht="18">
      <c r="A239" s="28"/>
    </row>
    <row r="240" ht="18">
      <c r="A240" s="28"/>
    </row>
    <row r="241" ht="18">
      <c r="A241" s="28"/>
    </row>
    <row r="242" ht="18">
      <c r="A242" s="28"/>
    </row>
    <row r="243" ht="18">
      <c r="A243" s="28"/>
    </row>
    <row r="244" ht="18">
      <c r="A244" s="28"/>
    </row>
    <row r="245" ht="18">
      <c r="A245" s="28"/>
    </row>
    <row r="246" ht="18">
      <c r="A246" s="28"/>
    </row>
    <row r="247" ht="18">
      <c r="A247" s="28"/>
    </row>
    <row r="248" ht="18">
      <c r="A248" s="28"/>
    </row>
    <row r="249" ht="18">
      <c r="A249" s="28"/>
    </row>
    <row r="250" ht="18">
      <c r="A250" s="28"/>
    </row>
    <row r="251" ht="18">
      <c r="A251" s="28"/>
    </row>
    <row r="252" ht="18">
      <c r="A252" s="28"/>
    </row>
    <row r="253" ht="18">
      <c r="A253" s="28"/>
    </row>
    <row r="254" ht="18">
      <c r="A254" s="28"/>
    </row>
    <row r="255" ht="18">
      <c r="A255" s="28"/>
    </row>
    <row r="256" ht="18">
      <c r="A256" s="28"/>
    </row>
    <row r="257" ht="18">
      <c r="A257" s="28"/>
    </row>
    <row r="258" ht="18">
      <c r="A258" s="28"/>
    </row>
    <row r="259" ht="18">
      <c r="A259" s="28"/>
    </row>
    <row r="260" ht="18">
      <c r="A260" s="28"/>
    </row>
    <row r="261" ht="18">
      <c r="A261" s="28"/>
    </row>
    <row r="262" ht="18">
      <c r="A262" s="28"/>
    </row>
    <row r="263" ht="18">
      <c r="A263" s="28"/>
    </row>
    <row r="264" ht="18">
      <c r="A264" s="28"/>
    </row>
    <row r="265" ht="18">
      <c r="A265" s="28"/>
    </row>
    <row r="266" ht="18">
      <c r="A266" s="28"/>
    </row>
    <row r="267" ht="18">
      <c r="A267" s="28"/>
    </row>
    <row r="268" ht="18">
      <c r="A268" s="28"/>
    </row>
    <row r="269" ht="18">
      <c r="A269" s="28"/>
    </row>
    <row r="270" ht="18">
      <c r="A270" s="28"/>
    </row>
    <row r="271" ht="18">
      <c r="A271" s="28"/>
    </row>
    <row r="272" ht="18">
      <c r="A272" s="28"/>
    </row>
    <row r="273" ht="18">
      <c r="A273" s="28"/>
    </row>
    <row r="274" ht="18">
      <c r="A274" s="28"/>
    </row>
    <row r="275" ht="18">
      <c r="A275" s="28"/>
    </row>
    <row r="276" ht="18">
      <c r="A276" s="28"/>
    </row>
    <row r="277" ht="18">
      <c r="A277" s="28"/>
    </row>
    <row r="278" ht="18">
      <c r="A278" s="28"/>
    </row>
    <row r="279" ht="18">
      <c r="A279" s="28"/>
    </row>
    <row r="280" ht="18">
      <c r="A280" s="28"/>
    </row>
    <row r="281" ht="18">
      <c r="A281" s="28"/>
    </row>
    <row r="282" ht="18">
      <c r="A282" s="28"/>
    </row>
    <row r="283" ht="18">
      <c r="A283" s="28"/>
    </row>
    <row r="284" ht="18">
      <c r="A284" s="28"/>
    </row>
    <row r="285" ht="18">
      <c r="A285" s="28"/>
    </row>
    <row r="286" ht="18">
      <c r="A286" s="28"/>
    </row>
    <row r="287" ht="18">
      <c r="A287" s="28"/>
    </row>
    <row r="288" ht="18">
      <c r="A288" s="28"/>
    </row>
    <row r="289" ht="18">
      <c r="A289" s="28"/>
    </row>
    <row r="290" ht="18">
      <c r="A290" s="28"/>
    </row>
    <row r="291" ht="18">
      <c r="A291" s="28"/>
    </row>
    <row r="292" ht="18">
      <c r="A292" s="28"/>
    </row>
    <row r="293" ht="18">
      <c r="A293" s="28"/>
    </row>
    <row r="294" ht="18">
      <c r="A294" s="28"/>
    </row>
    <row r="295" ht="18">
      <c r="A295" s="28"/>
    </row>
    <row r="296" ht="18">
      <c r="A296" s="28"/>
    </row>
    <row r="297" ht="18">
      <c r="A297" s="28"/>
    </row>
    <row r="298" ht="18">
      <c r="A298" s="28"/>
    </row>
    <row r="299" ht="18">
      <c r="A299" s="28"/>
    </row>
    <row r="300" ht="18">
      <c r="A300" s="28"/>
    </row>
  </sheetData>
  <sheetProtection password="CBF5" sheet="1" objects="1" scenarios="1"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V300"/>
  <sheetViews>
    <sheetView workbookViewId="0" topLeftCell="A1">
      <selection activeCell="E2" sqref="E2"/>
    </sheetView>
  </sheetViews>
  <sheetFormatPr defaultColWidth="10.59765625" defaultRowHeight="15"/>
  <cols>
    <col min="1" max="1" width="7.8984375" style="31" customWidth="1"/>
    <col min="2" max="2" width="17.3984375" style="82" customWidth="1"/>
    <col min="3" max="3" width="3.69921875" style="30" customWidth="1"/>
    <col min="4" max="4" width="10.8984375" style="4" customWidth="1"/>
    <col min="5" max="5" width="11.19921875" style="34" customWidth="1"/>
    <col min="6" max="6" width="2.59765625" style="17" customWidth="1"/>
    <col min="7" max="7" width="11.59765625" style="19" customWidth="1"/>
    <col min="8" max="8" width="12.5" style="77" customWidth="1"/>
    <col min="9" max="9" width="1.1015625" style="15" customWidth="1"/>
    <col min="10" max="10" width="3.19921875" style="17" customWidth="1"/>
    <col min="11" max="11" width="7.8984375" style="11" customWidth="1"/>
    <col min="12" max="12" width="5" style="2" customWidth="1"/>
    <col min="13" max="14" width="8.3984375" style="2" customWidth="1"/>
    <col min="15" max="15" width="9.19921875" style="7" customWidth="1"/>
    <col min="16" max="16" width="9.09765625" style="8" customWidth="1"/>
    <col min="17" max="17" width="1.8984375" style="13" customWidth="1"/>
    <col min="18" max="16384" width="10.59765625" style="2" customWidth="1"/>
  </cols>
  <sheetData>
    <row r="1" spans="1:22" s="3" customFormat="1" ht="21" customHeight="1" thickBot="1">
      <c r="A1" s="26" t="s">
        <v>0</v>
      </c>
      <c r="B1" s="27" t="s">
        <v>1</v>
      </c>
      <c r="C1" s="27" t="s">
        <v>2</v>
      </c>
      <c r="D1" s="1" t="s">
        <v>3</v>
      </c>
      <c r="E1" s="32" t="s">
        <v>63</v>
      </c>
      <c r="F1" s="18"/>
      <c r="G1" s="25" t="s">
        <v>55</v>
      </c>
      <c r="H1" s="75">
        <f>H49</f>
        <v>40000</v>
      </c>
      <c r="I1" s="14"/>
      <c r="J1" s="17"/>
      <c r="K1"/>
      <c r="L1"/>
      <c r="M1"/>
      <c r="N1"/>
      <c r="O1"/>
      <c r="P1"/>
      <c r="Q1"/>
      <c r="R1"/>
      <c r="S1"/>
      <c r="T1"/>
      <c r="U1"/>
      <c r="V1"/>
    </row>
    <row r="2" spans="1:22" s="3" customFormat="1" ht="15.75" customHeight="1" thickBot="1">
      <c r="A2" s="28">
        <v>40848</v>
      </c>
      <c r="B2" s="81" t="s">
        <v>62</v>
      </c>
      <c r="C2" s="29">
        <v>1</v>
      </c>
      <c r="D2" s="5" t="str">
        <f>IF(OR(C2&lt;1,C2=2,C2&gt;52,(AND(C2&gt;32,C2&lt;40)),(AND(C2&gt;40,C2&lt;50)),(AND(C2&gt;3,C2&lt;8))),"?",VLOOKUP(C2,$F$2:$G$53,2))</f>
        <v>売上</v>
      </c>
      <c r="E2" s="33">
        <v>50000</v>
      </c>
      <c r="F2" s="24">
        <v>1</v>
      </c>
      <c r="G2" s="36" t="str">
        <f>'決算書'!C4</f>
        <v>売上</v>
      </c>
      <c r="H2" s="54">
        <f>SUMIF($C$2:$C$201,F2,$E$2:$E$201)+H50</f>
        <v>50000</v>
      </c>
      <c r="I2" s="14"/>
      <c r="J2" s="17"/>
      <c r="K2"/>
      <c r="L2"/>
      <c r="M2"/>
      <c r="N2"/>
      <c r="O2"/>
      <c r="P2"/>
      <c r="Q2"/>
      <c r="R2"/>
      <c r="S2"/>
      <c r="T2"/>
      <c r="U2"/>
      <c r="V2"/>
    </row>
    <row r="3" spans="1:22" ht="15.75" customHeight="1">
      <c r="A3" s="28">
        <v>40854</v>
      </c>
      <c r="B3" s="81" t="s">
        <v>69</v>
      </c>
      <c r="C3" s="29">
        <v>12</v>
      </c>
      <c r="D3" s="5" t="str">
        <f aca="true" t="shared" si="0" ref="D3:D18">IF(OR(C3&lt;1,C3=2,C3&gt;52,(AND(C3&gt;32,C3&lt;40)),(AND(C3&gt;40,C3&lt;50)),(AND(C3&gt;3,C3&lt;8))),"",VLOOKUP(C3,$F$2:$G$53,2))</f>
        <v>通信費</v>
      </c>
      <c r="E3" s="33">
        <v>10000</v>
      </c>
      <c r="F3" s="9">
        <v>2</v>
      </c>
      <c r="G3" s="37" t="str">
        <f>'決算書'!C5</f>
        <v>期首商品棚卸高</v>
      </c>
      <c r="H3" s="56">
        <v>0</v>
      </c>
      <c r="I3" s="14"/>
      <c r="K3"/>
      <c r="L3"/>
      <c r="M3"/>
      <c r="N3"/>
      <c r="O3"/>
      <c r="P3"/>
      <c r="Q3"/>
      <c r="R3"/>
      <c r="S3"/>
      <c r="T3"/>
      <c r="U3"/>
      <c r="V3"/>
    </row>
    <row r="4" spans="1:22" ht="15.75" customHeight="1">
      <c r="A4" s="28"/>
      <c r="B4" s="81"/>
      <c r="C4" s="29"/>
      <c r="D4" s="5">
        <f t="shared" si="0"/>
      </c>
      <c r="E4" s="33"/>
      <c r="F4" s="10">
        <v>3</v>
      </c>
      <c r="G4" s="38" t="str">
        <f>'決算書'!C6</f>
        <v>仕入金額</v>
      </c>
      <c r="H4" s="58">
        <f>SUMIF($C$2:$C$201,F4,$E$2:$E$201)</f>
        <v>0</v>
      </c>
      <c r="I4" s="14"/>
      <c r="K4"/>
      <c r="L4"/>
      <c r="M4"/>
      <c r="N4"/>
      <c r="O4"/>
      <c r="P4"/>
      <c r="Q4"/>
      <c r="R4"/>
      <c r="S4"/>
      <c r="T4"/>
      <c r="U4"/>
      <c r="V4"/>
    </row>
    <row r="5" spans="1:22" ht="15" customHeight="1">
      <c r="A5" s="28"/>
      <c r="B5" s="81"/>
      <c r="C5" s="29"/>
      <c r="D5" s="5">
        <f t="shared" si="0"/>
      </c>
      <c r="E5" s="33"/>
      <c r="F5" s="10">
        <v>4</v>
      </c>
      <c r="G5" s="46" t="str">
        <f>'決算書'!C7</f>
        <v>小計（2+3）</v>
      </c>
      <c r="H5" s="58">
        <f>IF(ISERROR(H3+H4)=TRUE,0,(H3+H4))</f>
        <v>0</v>
      </c>
      <c r="I5" s="14"/>
      <c r="K5"/>
      <c r="L5"/>
      <c r="M5"/>
      <c r="N5"/>
      <c r="O5"/>
      <c r="P5"/>
      <c r="Q5"/>
      <c r="R5"/>
      <c r="S5"/>
      <c r="T5"/>
      <c r="U5"/>
      <c r="V5"/>
    </row>
    <row r="6" spans="1:22" ht="15.75" customHeight="1">
      <c r="A6" s="28"/>
      <c r="B6" s="81"/>
      <c r="C6" s="29"/>
      <c r="D6" s="5">
        <f t="shared" si="0"/>
      </c>
      <c r="E6" s="33"/>
      <c r="F6" s="10">
        <v>5</v>
      </c>
      <c r="G6" s="37" t="str">
        <f>'決算書'!C8</f>
        <v>期末商品棚卸高</v>
      </c>
      <c r="H6" s="58">
        <v>0</v>
      </c>
      <c r="I6" s="14"/>
      <c r="K6"/>
      <c r="L6"/>
      <c r="M6"/>
      <c r="N6"/>
      <c r="O6"/>
      <c r="P6"/>
      <c r="Q6"/>
      <c r="R6"/>
      <c r="S6"/>
      <c r="T6"/>
      <c r="U6"/>
      <c r="V6"/>
    </row>
    <row r="7" spans="1:22" ht="15.75" customHeight="1" thickBot="1">
      <c r="A7" s="28"/>
      <c r="B7" s="81"/>
      <c r="C7" s="29"/>
      <c r="D7" s="5">
        <f t="shared" si="0"/>
      </c>
      <c r="E7" s="33"/>
      <c r="F7" s="20">
        <v>6</v>
      </c>
      <c r="G7" s="39" t="str">
        <f>'決算書'!C9</f>
        <v>差引原価（4-5）</v>
      </c>
      <c r="H7" s="60">
        <f>IF(ISERROR(H5-H6)=TRUE,0,(H5-H6))</f>
        <v>0</v>
      </c>
      <c r="I7" s="14"/>
      <c r="K7"/>
      <c r="L7"/>
      <c r="M7"/>
      <c r="N7"/>
      <c r="O7"/>
      <c r="P7"/>
      <c r="Q7"/>
      <c r="R7"/>
      <c r="S7"/>
      <c r="T7"/>
      <c r="U7"/>
      <c r="V7"/>
    </row>
    <row r="8" spans="1:22" ht="15.75" customHeight="1" thickBot="1">
      <c r="A8" s="28"/>
      <c r="B8" s="81"/>
      <c r="C8" s="29"/>
      <c r="D8" s="5">
        <f t="shared" si="0"/>
      </c>
      <c r="E8" s="33"/>
      <c r="F8" s="12">
        <v>7</v>
      </c>
      <c r="G8" s="40" t="str">
        <f>'決算書'!C10</f>
        <v>差引金額（1-6）</v>
      </c>
      <c r="H8" s="54">
        <f>IF(ISERROR(H2-H7)=TRUE,0,(H2-H7))</f>
        <v>50000</v>
      </c>
      <c r="I8" s="14"/>
      <c r="K8"/>
      <c r="L8"/>
      <c r="M8"/>
      <c r="N8"/>
      <c r="O8"/>
      <c r="P8"/>
      <c r="Q8"/>
      <c r="R8"/>
      <c r="S8"/>
      <c r="T8"/>
      <c r="U8"/>
      <c r="V8"/>
    </row>
    <row r="9" spans="1:22" ht="15.75" customHeight="1">
      <c r="A9" s="28"/>
      <c r="B9" s="81"/>
      <c r="C9" s="29"/>
      <c r="D9" s="5">
        <f t="shared" si="0"/>
      </c>
      <c r="E9" s="33"/>
      <c r="F9" s="9">
        <v>8</v>
      </c>
      <c r="G9" s="41" t="str">
        <f>'決算書'!C11</f>
        <v>租税公課</v>
      </c>
      <c r="H9" s="56">
        <f>SUMIF($C$2:$C$201,F9,$E$2:$E$201)</f>
        <v>0</v>
      </c>
      <c r="I9" s="14"/>
      <c r="K9"/>
      <c r="L9"/>
      <c r="M9"/>
      <c r="N9"/>
      <c r="O9"/>
      <c r="P9"/>
      <c r="Q9"/>
      <c r="R9"/>
      <c r="S9"/>
      <c r="T9"/>
      <c r="U9"/>
      <c r="V9"/>
    </row>
    <row r="10" spans="1:22" ht="15.75" customHeight="1">
      <c r="A10" s="28"/>
      <c r="B10" s="81"/>
      <c r="C10" s="29"/>
      <c r="D10" s="5">
        <f t="shared" si="0"/>
      </c>
      <c r="E10" s="33"/>
      <c r="F10" s="10">
        <v>9</v>
      </c>
      <c r="G10" s="38" t="str">
        <f>'決算書'!C12</f>
        <v>荷造運賃</v>
      </c>
      <c r="H10" s="58">
        <f aca="true" t="shared" si="1" ref="H10:H33">SUMIF($C$2:$C$201,F10,$E$2:$E$201)</f>
        <v>0</v>
      </c>
      <c r="I10" s="14"/>
      <c r="K10"/>
      <c r="L10"/>
      <c r="M10"/>
      <c r="N10"/>
      <c r="O10"/>
      <c r="P10"/>
      <c r="Q10"/>
      <c r="R10"/>
      <c r="S10"/>
      <c r="T10"/>
      <c r="U10"/>
      <c r="V10"/>
    </row>
    <row r="11" spans="1:22" ht="15.75" customHeight="1">
      <c r="A11" s="28"/>
      <c r="B11" s="81"/>
      <c r="C11" s="29"/>
      <c r="D11" s="5">
        <f t="shared" si="0"/>
      </c>
      <c r="E11" s="33"/>
      <c r="F11" s="10">
        <v>10</v>
      </c>
      <c r="G11" s="38" t="str">
        <f>'決算書'!C13</f>
        <v>水道光熱費</v>
      </c>
      <c r="H11" s="58">
        <f t="shared" si="1"/>
        <v>0</v>
      </c>
      <c r="I11" s="14"/>
      <c r="K11"/>
      <c r="L11"/>
      <c r="M11"/>
      <c r="N11"/>
      <c r="O11"/>
      <c r="P11"/>
      <c r="Q11"/>
      <c r="R11"/>
      <c r="S11"/>
      <c r="T11"/>
      <c r="U11"/>
      <c r="V11"/>
    </row>
    <row r="12" spans="1:22" ht="15.75" customHeight="1">
      <c r="A12" s="28"/>
      <c r="B12" s="81"/>
      <c r="C12" s="29"/>
      <c r="D12" s="5">
        <f t="shared" si="0"/>
      </c>
      <c r="E12" s="33"/>
      <c r="F12" s="10">
        <v>11</v>
      </c>
      <c r="G12" s="38" t="str">
        <f>'決算書'!C14</f>
        <v>旅費交通費</v>
      </c>
      <c r="H12" s="58">
        <f t="shared" si="1"/>
        <v>0</v>
      </c>
      <c r="I12" s="14"/>
      <c r="K12"/>
      <c r="L12"/>
      <c r="M12"/>
      <c r="N12"/>
      <c r="O12"/>
      <c r="P12"/>
      <c r="Q12"/>
      <c r="R12"/>
      <c r="S12"/>
      <c r="T12"/>
      <c r="U12"/>
      <c r="V12"/>
    </row>
    <row r="13" spans="1:22" ht="15.75" customHeight="1">
      <c r="A13" s="28"/>
      <c r="B13" s="81"/>
      <c r="C13" s="29"/>
      <c r="D13" s="5">
        <f t="shared" si="0"/>
      </c>
      <c r="E13" s="33"/>
      <c r="F13" s="10">
        <v>12</v>
      </c>
      <c r="G13" s="38" t="str">
        <f>'決算書'!C15</f>
        <v>通信費</v>
      </c>
      <c r="H13" s="58">
        <f t="shared" si="1"/>
        <v>10000</v>
      </c>
      <c r="I13" s="14"/>
      <c r="K13"/>
      <c r="L13"/>
      <c r="M13"/>
      <c r="N13"/>
      <c r="O13"/>
      <c r="P13"/>
      <c r="Q13"/>
      <c r="R13"/>
      <c r="S13"/>
      <c r="T13"/>
      <c r="U13"/>
      <c r="V13"/>
    </row>
    <row r="14" spans="1:22" ht="15.75" customHeight="1">
      <c r="A14" s="28"/>
      <c r="B14" s="81"/>
      <c r="C14" s="29"/>
      <c r="D14" s="5">
        <f t="shared" si="0"/>
      </c>
      <c r="E14" s="33"/>
      <c r="F14" s="10">
        <v>13</v>
      </c>
      <c r="G14" s="38" t="str">
        <f>'決算書'!C16</f>
        <v>広告宣伝費</v>
      </c>
      <c r="H14" s="58">
        <f t="shared" si="1"/>
        <v>0</v>
      </c>
      <c r="I14" s="14"/>
      <c r="K14"/>
      <c r="L14"/>
      <c r="M14"/>
      <c r="N14"/>
      <c r="O14"/>
      <c r="P14"/>
      <c r="Q14"/>
      <c r="R14"/>
      <c r="S14"/>
      <c r="T14"/>
      <c r="U14"/>
      <c r="V14"/>
    </row>
    <row r="15" spans="1:22" ht="15.75" customHeight="1">
      <c r="A15" s="28"/>
      <c r="B15" s="81"/>
      <c r="C15" s="29"/>
      <c r="D15" s="5">
        <f t="shared" si="0"/>
      </c>
      <c r="E15" s="33"/>
      <c r="F15" s="10">
        <v>14</v>
      </c>
      <c r="G15" s="38" t="str">
        <f>'決算書'!C17</f>
        <v>接待交際費</v>
      </c>
      <c r="H15" s="58">
        <f t="shared" si="1"/>
        <v>0</v>
      </c>
      <c r="I15" s="14"/>
      <c r="K15"/>
      <c r="L15"/>
      <c r="M15"/>
      <c r="N15"/>
      <c r="O15"/>
      <c r="P15"/>
      <c r="Q15"/>
      <c r="R15"/>
      <c r="S15"/>
      <c r="T15"/>
      <c r="U15"/>
      <c r="V15"/>
    </row>
    <row r="16" spans="1:22" ht="15.75" customHeight="1">
      <c r="A16" s="28"/>
      <c r="B16" s="81"/>
      <c r="C16" s="29"/>
      <c r="D16" s="5">
        <f t="shared" si="0"/>
      </c>
      <c r="E16" s="33"/>
      <c r="F16" s="10">
        <v>15</v>
      </c>
      <c r="G16" s="38" t="str">
        <f>'決算書'!C18</f>
        <v>損害保険料</v>
      </c>
      <c r="H16" s="58">
        <f t="shared" si="1"/>
        <v>0</v>
      </c>
      <c r="I16" s="14"/>
      <c r="K16"/>
      <c r="L16"/>
      <c r="M16"/>
      <c r="N16"/>
      <c r="O16"/>
      <c r="P16"/>
      <c r="Q16"/>
      <c r="R16"/>
      <c r="S16"/>
      <c r="T16"/>
      <c r="U16"/>
      <c r="V16"/>
    </row>
    <row r="17" spans="1:22" ht="15.75" customHeight="1">
      <c r="A17" s="28"/>
      <c r="B17" s="81"/>
      <c r="C17" s="29"/>
      <c r="D17" s="5">
        <f t="shared" si="0"/>
      </c>
      <c r="E17" s="33"/>
      <c r="F17" s="10">
        <v>16</v>
      </c>
      <c r="G17" s="38" t="str">
        <f>'決算書'!C19</f>
        <v>修繕費</v>
      </c>
      <c r="H17" s="58">
        <f t="shared" si="1"/>
        <v>0</v>
      </c>
      <c r="I17" s="14"/>
      <c r="K17"/>
      <c r="L17"/>
      <c r="M17"/>
      <c r="N17"/>
      <c r="O17"/>
      <c r="P17"/>
      <c r="Q17"/>
      <c r="R17"/>
      <c r="S17"/>
      <c r="T17"/>
      <c r="U17"/>
      <c r="V17"/>
    </row>
    <row r="18" spans="1:22" ht="15.75" customHeight="1">
      <c r="A18" s="28"/>
      <c r="B18" s="81"/>
      <c r="C18" s="29"/>
      <c r="D18" s="5">
        <f t="shared" si="0"/>
      </c>
      <c r="E18" s="33"/>
      <c r="F18" s="10">
        <v>17</v>
      </c>
      <c r="G18" s="38" t="str">
        <f>'決算書'!C20</f>
        <v>消耗品費</v>
      </c>
      <c r="H18" s="58">
        <f t="shared" si="1"/>
        <v>0</v>
      </c>
      <c r="I18" s="14"/>
      <c r="K18"/>
      <c r="L18"/>
      <c r="M18"/>
      <c r="N18"/>
      <c r="O18"/>
      <c r="P18"/>
      <c r="Q18"/>
      <c r="R18"/>
      <c r="S18"/>
      <c r="T18"/>
      <c r="U18"/>
      <c r="V18"/>
    </row>
    <row r="19" spans="1:22" ht="15.75" customHeight="1">
      <c r="A19" s="28"/>
      <c r="B19" s="81"/>
      <c r="C19" s="29"/>
      <c r="D19" s="5">
        <f aca="true" t="shared" si="2" ref="D19:D34">IF(OR(C19&lt;1,C19=2,C19&gt;52,(AND(C19&gt;32,C19&lt;40)),(AND(C19&gt;40,C19&lt;50)),(AND(C19&gt;3,C19&lt;8))),"",VLOOKUP(C19,$F$2:$G$53,2))</f>
      </c>
      <c r="E19" s="33"/>
      <c r="F19" s="10">
        <v>18</v>
      </c>
      <c r="G19" s="38" t="str">
        <f>'決算書'!C21</f>
        <v>減価償却費</v>
      </c>
      <c r="H19" s="58">
        <f t="shared" si="1"/>
        <v>0</v>
      </c>
      <c r="I19" s="14"/>
      <c r="K19"/>
      <c r="L19"/>
      <c r="M19"/>
      <c r="N19"/>
      <c r="O19"/>
      <c r="P19"/>
      <c r="Q19"/>
      <c r="R19"/>
      <c r="S19"/>
      <c r="T19"/>
      <c r="U19"/>
      <c r="V19"/>
    </row>
    <row r="20" spans="1:22" ht="15.75" customHeight="1">
      <c r="A20" s="28"/>
      <c r="B20" s="81"/>
      <c r="C20" s="29"/>
      <c r="D20" s="5">
        <f t="shared" si="2"/>
      </c>
      <c r="E20" s="33"/>
      <c r="F20" s="10">
        <v>19</v>
      </c>
      <c r="G20" s="38" t="str">
        <f>'決算書'!C22</f>
        <v>福利厚生費</v>
      </c>
      <c r="H20" s="58">
        <f t="shared" si="1"/>
        <v>0</v>
      </c>
      <c r="I20" s="14"/>
      <c r="K20"/>
      <c r="L20"/>
      <c r="M20"/>
      <c r="N20"/>
      <c r="O20"/>
      <c r="P20"/>
      <c r="Q20"/>
      <c r="R20"/>
      <c r="S20"/>
      <c r="T20"/>
      <c r="U20"/>
      <c r="V20"/>
    </row>
    <row r="21" spans="1:22" ht="15.75" customHeight="1">
      <c r="A21" s="28"/>
      <c r="B21" s="81"/>
      <c r="C21" s="29"/>
      <c r="D21" s="5">
        <f t="shared" si="2"/>
      </c>
      <c r="E21" s="33"/>
      <c r="F21" s="10">
        <v>20</v>
      </c>
      <c r="G21" s="38" t="str">
        <f>'決算書'!C23</f>
        <v>給料賃金</v>
      </c>
      <c r="H21" s="58">
        <f t="shared" si="1"/>
        <v>0</v>
      </c>
      <c r="I21" s="14"/>
      <c r="K21"/>
      <c r="L21"/>
      <c r="M21"/>
      <c r="N21"/>
      <c r="O21"/>
      <c r="P21"/>
      <c r="Q21"/>
      <c r="R21"/>
      <c r="S21"/>
      <c r="T21"/>
      <c r="U21"/>
      <c r="V21"/>
    </row>
    <row r="22" spans="1:22" ht="15.75" customHeight="1">
      <c r="A22" s="28"/>
      <c r="B22" s="81"/>
      <c r="C22" s="29"/>
      <c r="D22" s="5">
        <f t="shared" si="2"/>
      </c>
      <c r="E22" s="33"/>
      <c r="F22" s="10">
        <v>21</v>
      </c>
      <c r="G22" s="38" t="str">
        <f>'決算書'!C24</f>
        <v>利子割引料</v>
      </c>
      <c r="H22" s="58">
        <f t="shared" si="1"/>
        <v>0</v>
      </c>
      <c r="I22" s="14"/>
      <c r="K22"/>
      <c r="L22"/>
      <c r="M22"/>
      <c r="N22"/>
      <c r="O22"/>
      <c r="P22"/>
      <c r="Q22"/>
      <c r="R22"/>
      <c r="S22"/>
      <c r="T22"/>
      <c r="U22"/>
      <c r="V22"/>
    </row>
    <row r="23" spans="1:22" ht="15.75" customHeight="1">
      <c r="A23" s="28"/>
      <c r="B23" s="81" t="s">
        <v>6</v>
      </c>
      <c r="C23" s="29"/>
      <c r="D23" s="5">
        <f t="shared" si="2"/>
      </c>
      <c r="E23" s="33"/>
      <c r="F23" s="10">
        <v>22</v>
      </c>
      <c r="G23" s="38" t="str">
        <f>'決算書'!C25</f>
        <v>地代家賃</v>
      </c>
      <c r="H23" s="58">
        <f t="shared" si="1"/>
        <v>0</v>
      </c>
      <c r="I23" s="14"/>
      <c r="K23"/>
      <c r="L23"/>
      <c r="M23"/>
      <c r="N23"/>
      <c r="O23"/>
      <c r="P23"/>
      <c r="Q23"/>
      <c r="R23"/>
      <c r="S23"/>
      <c r="T23"/>
      <c r="U23"/>
      <c r="V23"/>
    </row>
    <row r="24" spans="1:22" ht="15.75" customHeight="1">
      <c r="A24" s="28"/>
      <c r="B24" s="81"/>
      <c r="C24" s="29"/>
      <c r="D24" s="5">
        <f t="shared" si="2"/>
      </c>
      <c r="E24" s="33"/>
      <c r="F24" s="10">
        <v>23</v>
      </c>
      <c r="G24" s="38" t="str">
        <f>'決算書'!C26</f>
        <v>貸倒金</v>
      </c>
      <c r="H24" s="58">
        <f t="shared" si="1"/>
        <v>0</v>
      </c>
      <c r="I24" s="14"/>
      <c r="K24"/>
      <c r="L24"/>
      <c r="M24"/>
      <c r="N24"/>
      <c r="O24"/>
      <c r="P24"/>
      <c r="Q24"/>
      <c r="R24"/>
      <c r="S24"/>
      <c r="T24"/>
      <c r="U24"/>
      <c r="V24"/>
    </row>
    <row r="25" spans="1:22" ht="15.75" customHeight="1">
      <c r="A25" s="28"/>
      <c r="B25" s="81"/>
      <c r="C25" s="29"/>
      <c r="D25" s="5">
        <f t="shared" si="2"/>
      </c>
      <c r="E25" s="33"/>
      <c r="F25" s="10">
        <v>24</v>
      </c>
      <c r="G25" s="38" t="str">
        <f>'決算書'!C27</f>
        <v>家事消費等</v>
      </c>
      <c r="H25" s="58">
        <f t="shared" si="1"/>
        <v>0</v>
      </c>
      <c r="I25" s="14"/>
      <c r="K25"/>
      <c r="L25"/>
      <c r="M25"/>
      <c r="N25"/>
      <c r="O25"/>
      <c r="P25"/>
      <c r="Q25"/>
      <c r="R25"/>
      <c r="S25"/>
      <c r="T25"/>
      <c r="U25"/>
      <c r="V25"/>
    </row>
    <row r="26" spans="1:22" s="3" customFormat="1" ht="18">
      <c r="A26" s="28"/>
      <c r="B26" s="81"/>
      <c r="C26" s="29"/>
      <c r="D26" s="5">
        <f t="shared" si="2"/>
      </c>
      <c r="E26" s="33"/>
      <c r="F26" s="10">
        <v>25</v>
      </c>
      <c r="G26" s="38" t="str">
        <f>'決算書'!C28</f>
        <v>リ-ス</v>
      </c>
      <c r="H26" s="58">
        <f t="shared" si="1"/>
        <v>0</v>
      </c>
      <c r="I26" s="14"/>
      <c r="J26" s="17"/>
      <c r="K26"/>
      <c r="L26"/>
      <c r="M26"/>
      <c r="N26"/>
      <c r="O26"/>
      <c r="P26"/>
      <c r="Q26"/>
      <c r="R26"/>
      <c r="S26"/>
      <c r="T26"/>
      <c r="U26"/>
      <c r="V26"/>
    </row>
    <row r="27" spans="1:22" s="3" customFormat="1" ht="18">
      <c r="A27" s="28"/>
      <c r="B27" s="81"/>
      <c r="C27" s="29"/>
      <c r="D27" s="5">
        <f t="shared" si="2"/>
      </c>
      <c r="E27" s="33"/>
      <c r="F27" s="21">
        <v>26</v>
      </c>
      <c r="G27" s="38" t="str">
        <f>'決算書'!C29</f>
        <v>?</v>
      </c>
      <c r="H27" s="58">
        <f t="shared" si="1"/>
        <v>0</v>
      </c>
      <c r="I27" s="14"/>
      <c r="J27" s="17"/>
      <c r="K27"/>
      <c r="L27"/>
      <c r="M27"/>
      <c r="N27"/>
      <c r="O27"/>
      <c r="P27"/>
      <c r="Q27"/>
      <c r="R27"/>
      <c r="S27"/>
      <c r="T27"/>
      <c r="U27"/>
      <c r="V27"/>
    </row>
    <row r="28" spans="1:22" ht="18">
      <c r="A28" s="28"/>
      <c r="B28" s="81"/>
      <c r="C28" s="29"/>
      <c r="D28" s="5">
        <f t="shared" si="2"/>
      </c>
      <c r="E28" s="33"/>
      <c r="F28" s="21">
        <v>27</v>
      </c>
      <c r="G28" s="38" t="str">
        <f>'決算書'!C30</f>
        <v>?</v>
      </c>
      <c r="H28" s="58">
        <f t="shared" si="1"/>
        <v>0</v>
      </c>
      <c r="I28" s="14"/>
      <c r="K28"/>
      <c r="L28"/>
      <c r="M28"/>
      <c r="N28"/>
      <c r="O28"/>
      <c r="P28"/>
      <c r="Q28"/>
      <c r="R28"/>
      <c r="S28"/>
      <c r="T28"/>
      <c r="U28"/>
      <c r="V28"/>
    </row>
    <row r="29" spans="1:22" ht="18">
      <c r="A29" s="28"/>
      <c r="B29" s="81"/>
      <c r="C29" s="29"/>
      <c r="D29" s="5">
        <f t="shared" si="2"/>
      </c>
      <c r="E29" s="33"/>
      <c r="F29" s="21">
        <v>28</v>
      </c>
      <c r="G29" s="38" t="str">
        <f>'決算書'!C31</f>
        <v>?</v>
      </c>
      <c r="H29" s="58">
        <f t="shared" si="1"/>
        <v>0</v>
      </c>
      <c r="I29" s="14"/>
      <c r="K29"/>
      <c r="L29"/>
      <c r="M29"/>
      <c r="N29"/>
      <c r="O29"/>
      <c r="P29"/>
      <c r="Q29"/>
      <c r="R29"/>
      <c r="S29"/>
      <c r="T29"/>
      <c r="U29"/>
      <c r="V29"/>
    </row>
    <row r="30" spans="1:22" ht="18">
      <c r="A30" s="28"/>
      <c r="B30" s="81"/>
      <c r="C30" s="29"/>
      <c r="D30" s="5">
        <f t="shared" si="2"/>
      </c>
      <c r="E30" s="33"/>
      <c r="F30" s="21">
        <v>29</v>
      </c>
      <c r="G30" s="38" t="str">
        <f>'決算書'!C32</f>
        <v>?</v>
      </c>
      <c r="H30" s="58">
        <f t="shared" si="1"/>
        <v>0</v>
      </c>
      <c r="I30" s="14"/>
      <c r="K30"/>
      <c r="L30"/>
      <c r="M30"/>
      <c r="N30"/>
      <c r="O30"/>
      <c r="P30"/>
      <c r="Q30"/>
      <c r="R30"/>
      <c r="S30"/>
      <c r="T30"/>
      <c r="U30"/>
      <c r="V30"/>
    </row>
    <row r="31" spans="1:22" ht="18">
      <c r="A31" s="28"/>
      <c r="B31" s="81"/>
      <c r="C31" s="29"/>
      <c r="D31" s="5">
        <f t="shared" si="2"/>
      </c>
      <c r="E31" s="33"/>
      <c r="F31" s="21">
        <v>30</v>
      </c>
      <c r="G31" s="38" t="str">
        <f>'決算書'!C33</f>
        <v>?</v>
      </c>
      <c r="H31" s="58">
        <f t="shared" si="1"/>
        <v>0</v>
      </c>
      <c r="I31" s="14"/>
      <c r="K31"/>
      <c r="L31"/>
      <c r="M31"/>
      <c r="N31"/>
      <c r="O31"/>
      <c r="P31"/>
      <c r="Q31"/>
      <c r="R31"/>
      <c r="S31"/>
      <c r="T31"/>
      <c r="U31"/>
      <c r="V31"/>
    </row>
    <row r="32" spans="1:22" ht="18">
      <c r="A32" s="28"/>
      <c r="B32" s="81"/>
      <c r="C32" s="29"/>
      <c r="D32" s="5">
        <f t="shared" si="2"/>
      </c>
      <c r="E32" s="33"/>
      <c r="F32" s="21">
        <v>31</v>
      </c>
      <c r="G32" s="38" t="str">
        <f>'決算書'!C34</f>
        <v>?</v>
      </c>
      <c r="H32" s="58">
        <f t="shared" si="1"/>
        <v>0</v>
      </c>
      <c r="I32" s="14"/>
      <c r="K32"/>
      <c r="L32"/>
      <c r="M32"/>
      <c r="N32"/>
      <c r="O32"/>
      <c r="P32"/>
      <c r="Q32"/>
      <c r="R32"/>
      <c r="S32"/>
      <c r="T32"/>
      <c r="U32"/>
      <c r="V32"/>
    </row>
    <row r="33" spans="1:22" ht="18.75" thickBot="1">
      <c r="A33" s="28"/>
      <c r="B33" s="81"/>
      <c r="C33" s="29"/>
      <c r="D33" s="5">
        <f t="shared" si="2"/>
      </c>
      <c r="E33" s="33"/>
      <c r="F33" s="22">
        <v>32</v>
      </c>
      <c r="G33" s="42" t="str">
        <f>'決算書'!C35</f>
        <v>消費税</v>
      </c>
      <c r="H33" s="60">
        <f t="shared" si="1"/>
        <v>0</v>
      </c>
      <c r="I33" s="14"/>
      <c r="K33"/>
      <c r="L33"/>
      <c r="M33"/>
      <c r="N33"/>
      <c r="O33"/>
      <c r="P33"/>
      <c r="Q33"/>
      <c r="R33"/>
      <c r="S33"/>
      <c r="T33"/>
      <c r="U33"/>
      <c r="V33"/>
    </row>
    <row r="34" spans="1:22" ht="18.75" thickBot="1">
      <c r="A34" s="28"/>
      <c r="B34" s="81"/>
      <c r="C34" s="29"/>
      <c r="D34" s="5">
        <f t="shared" si="2"/>
      </c>
      <c r="E34" s="33"/>
      <c r="F34" s="23">
        <v>33</v>
      </c>
      <c r="G34" s="36" t="str">
        <f>'決算書'!C36</f>
        <v>計</v>
      </c>
      <c r="H34" s="54">
        <f>SUM(H9:H33)</f>
        <v>10000</v>
      </c>
      <c r="I34" s="14"/>
      <c r="K34"/>
      <c r="L34"/>
      <c r="M34"/>
      <c r="N34"/>
      <c r="O34"/>
      <c r="P34"/>
      <c r="Q34"/>
      <c r="R34"/>
      <c r="S34"/>
      <c r="T34"/>
      <c r="U34"/>
      <c r="V34"/>
    </row>
    <row r="35" spans="1:22" ht="18.75" thickBot="1">
      <c r="A35" s="28"/>
      <c r="B35" s="81"/>
      <c r="C35" s="29"/>
      <c r="D35" s="5">
        <f aca="true" t="shared" si="3" ref="D35:D50">IF(OR(C35&lt;1,C35=2,C35&gt;52,(AND(C35&gt;32,C35&lt;40)),(AND(C35&gt;40,C35&lt;50)),(AND(C35&gt;3,C35&lt;8))),"",VLOOKUP(C35,$F$2:$G$53,2))</f>
      </c>
      <c r="E35" s="33"/>
      <c r="F35" s="23">
        <v>34</v>
      </c>
      <c r="G35" s="40" t="str">
        <f>'決算書'!C37</f>
        <v>差引金額（７-33）</v>
      </c>
      <c r="H35" s="54">
        <f>IF(ISERROR(H8-H34)=TRUE,0,(H8-H34))</f>
        <v>40000</v>
      </c>
      <c r="I35" s="14"/>
      <c r="K35"/>
      <c r="L35"/>
      <c r="M35"/>
      <c r="N35"/>
      <c r="O35"/>
      <c r="P35"/>
      <c r="Q35"/>
      <c r="R35"/>
      <c r="S35"/>
      <c r="T35"/>
      <c r="U35"/>
      <c r="V35"/>
    </row>
    <row r="36" spans="1:22" ht="18">
      <c r="A36" s="28"/>
      <c r="B36" s="81"/>
      <c r="C36" s="29"/>
      <c r="D36" s="5">
        <f t="shared" si="3"/>
      </c>
      <c r="E36" s="33"/>
      <c r="F36" s="9">
        <v>35</v>
      </c>
      <c r="G36" s="43" t="str">
        <f>'決算書'!C38</f>
        <v>貸倒引当金</v>
      </c>
      <c r="H36" s="56"/>
      <c r="I36" s="14"/>
      <c r="K36"/>
      <c r="L36"/>
      <c r="M36"/>
      <c r="N36"/>
      <c r="O36"/>
      <c r="P36"/>
      <c r="Q36"/>
      <c r="R36"/>
      <c r="S36"/>
      <c r="T36"/>
      <c r="U36"/>
      <c r="V36"/>
    </row>
    <row r="37" spans="1:22" ht="18">
      <c r="A37" s="28"/>
      <c r="B37" s="81"/>
      <c r="C37" s="29"/>
      <c r="D37" s="5">
        <f t="shared" si="3"/>
      </c>
      <c r="E37" s="33"/>
      <c r="F37" s="10">
        <v>36</v>
      </c>
      <c r="G37" s="38" t="str">
        <f>'決算書'!C39</f>
        <v>?</v>
      </c>
      <c r="H37" s="58"/>
      <c r="I37" s="14"/>
      <c r="K37" s="16"/>
      <c r="L37"/>
      <c r="M37"/>
      <c r="N37"/>
      <c r="O37"/>
      <c r="P37"/>
      <c r="Q37"/>
      <c r="R37"/>
      <c r="S37"/>
      <c r="T37"/>
      <c r="U37"/>
      <c r="V37"/>
    </row>
    <row r="38" spans="1:22" ht="18">
      <c r="A38" s="28"/>
      <c r="B38" s="81"/>
      <c r="C38" s="29"/>
      <c r="D38" s="5">
        <f t="shared" si="3"/>
      </c>
      <c r="E38" s="33"/>
      <c r="F38" s="10">
        <v>37</v>
      </c>
      <c r="G38" s="38" t="str">
        <f>'決算書'!C40</f>
        <v>?</v>
      </c>
      <c r="H38" s="58"/>
      <c r="I38" s="14"/>
      <c r="K38"/>
      <c r="L38"/>
      <c r="M38"/>
      <c r="N38"/>
      <c r="O38"/>
      <c r="P38"/>
      <c r="Q38"/>
      <c r="R38"/>
      <c r="S38"/>
      <c r="T38"/>
      <c r="U38"/>
      <c r="V38"/>
    </row>
    <row r="39" spans="1:22" ht="18">
      <c r="A39" s="28"/>
      <c r="B39" s="81"/>
      <c r="C39" s="29"/>
      <c r="D39" s="5">
        <f t="shared" si="3"/>
      </c>
      <c r="E39" s="33"/>
      <c r="F39" s="10">
        <v>38</v>
      </c>
      <c r="G39" s="38" t="str">
        <f>'決算書'!C41</f>
        <v>?</v>
      </c>
      <c r="H39" s="58"/>
      <c r="I39" s="14"/>
      <c r="K39"/>
      <c r="L39"/>
      <c r="M39"/>
      <c r="N39"/>
      <c r="O39"/>
      <c r="P39"/>
      <c r="Q39"/>
      <c r="R39"/>
      <c r="S39"/>
      <c r="T39"/>
      <c r="U39"/>
      <c r="V39"/>
    </row>
    <row r="40" spans="1:22" ht="18.75" thickBot="1">
      <c r="A40" s="28"/>
      <c r="B40" s="81"/>
      <c r="C40" s="29"/>
      <c r="D40" s="5">
        <f t="shared" si="3"/>
      </c>
      <c r="E40" s="33"/>
      <c r="F40" s="20">
        <v>39</v>
      </c>
      <c r="G40" s="42" t="str">
        <f>'決算書'!C42</f>
        <v>計</v>
      </c>
      <c r="H40" s="60">
        <f>SUM(H36:H39)</f>
        <v>0</v>
      </c>
      <c r="I40" s="14"/>
      <c r="K40"/>
      <c r="L40"/>
      <c r="M40"/>
      <c r="N40"/>
      <c r="O40"/>
      <c r="P40"/>
      <c r="Q40"/>
      <c r="R40"/>
      <c r="S40"/>
      <c r="T40"/>
      <c r="U40"/>
      <c r="V40"/>
    </row>
    <row r="41" spans="1:22" ht="18">
      <c r="A41" s="28"/>
      <c r="B41" s="81"/>
      <c r="C41" s="29"/>
      <c r="D41" s="5">
        <f t="shared" si="3"/>
      </c>
      <c r="E41" s="33"/>
      <c r="F41" s="9">
        <v>40</v>
      </c>
      <c r="G41" s="41" t="str">
        <f>'決算書'!C43</f>
        <v>専従者給与</v>
      </c>
      <c r="H41" s="56">
        <f>SUMIF($C$2:$C$201,F41,$E$2:$E$201)</f>
        <v>0</v>
      </c>
      <c r="I41" s="14"/>
      <c r="K41"/>
      <c r="L41"/>
      <c r="M41"/>
      <c r="N41"/>
      <c r="O41"/>
      <c r="P41"/>
      <c r="Q41"/>
      <c r="R41"/>
      <c r="S41"/>
      <c r="T41"/>
      <c r="U41"/>
      <c r="V41"/>
    </row>
    <row r="42" spans="1:22" ht="18">
      <c r="A42" s="28"/>
      <c r="B42" s="81"/>
      <c r="C42" s="29"/>
      <c r="D42" s="5">
        <f t="shared" si="3"/>
      </c>
      <c r="E42" s="33"/>
      <c r="F42" s="10">
        <v>41</v>
      </c>
      <c r="G42" s="43" t="str">
        <f>'決算書'!C44</f>
        <v>貸倒引当金</v>
      </c>
      <c r="H42" s="58"/>
      <c r="I42" s="14"/>
      <c r="K42"/>
      <c r="L42"/>
      <c r="M42"/>
      <c r="N42"/>
      <c r="O42"/>
      <c r="P42"/>
      <c r="Q42"/>
      <c r="R42"/>
      <c r="S42"/>
      <c r="T42"/>
      <c r="U42"/>
      <c r="V42"/>
    </row>
    <row r="43" spans="1:22" ht="18">
      <c r="A43" s="28"/>
      <c r="B43" s="81"/>
      <c r="C43" s="29"/>
      <c r="D43" s="5">
        <f t="shared" si="3"/>
      </c>
      <c r="E43" s="33"/>
      <c r="F43" s="10">
        <v>42</v>
      </c>
      <c r="G43" s="38" t="str">
        <f>'決算書'!C45</f>
        <v>?</v>
      </c>
      <c r="H43" s="58"/>
      <c r="I43" s="14"/>
      <c r="K43"/>
      <c r="L43"/>
      <c r="M43"/>
      <c r="N43"/>
      <c r="O43"/>
      <c r="P43"/>
      <c r="Q43"/>
      <c r="R43"/>
      <c r="S43"/>
      <c r="T43"/>
      <c r="U43"/>
      <c r="V43"/>
    </row>
    <row r="44" spans="1:22" ht="18">
      <c r="A44" s="28"/>
      <c r="B44" s="81"/>
      <c r="C44" s="29"/>
      <c r="D44" s="5">
        <f t="shared" si="3"/>
      </c>
      <c r="E44" s="33"/>
      <c r="F44" s="10">
        <v>43</v>
      </c>
      <c r="G44" s="38" t="str">
        <f>'決算書'!C46</f>
        <v>?</v>
      </c>
      <c r="H44" s="58"/>
      <c r="I44" s="14"/>
      <c r="K44"/>
      <c r="L44"/>
      <c r="M44"/>
      <c r="N44"/>
      <c r="O44"/>
      <c r="P44"/>
      <c r="Q44"/>
      <c r="R44"/>
      <c r="S44"/>
      <c r="T44"/>
      <c r="U44"/>
      <c r="V44"/>
    </row>
    <row r="45" spans="1:22" ht="18">
      <c r="A45" s="28"/>
      <c r="B45" s="81"/>
      <c r="C45" s="29"/>
      <c r="D45" s="5">
        <f t="shared" si="3"/>
      </c>
      <c r="E45" s="33"/>
      <c r="F45" s="10">
        <v>44</v>
      </c>
      <c r="G45" s="38" t="str">
        <f>'決算書'!C47</f>
        <v>?</v>
      </c>
      <c r="H45" s="58"/>
      <c r="I45" s="14"/>
      <c r="K45"/>
      <c r="L45"/>
      <c r="M45"/>
      <c r="N45"/>
      <c r="O45"/>
      <c r="P45"/>
      <c r="Q45"/>
      <c r="R45"/>
      <c r="S45"/>
      <c r="T45"/>
      <c r="U45"/>
      <c r="V45"/>
    </row>
    <row r="46" spans="1:22" ht="18.75" thickBot="1">
      <c r="A46" s="28"/>
      <c r="B46" s="81"/>
      <c r="C46" s="29"/>
      <c r="D46" s="5">
        <f t="shared" si="3"/>
      </c>
      <c r="E46" s="33"/>
      <c r="F46" s="20">
        <v>45</v>
      </c>
      <c r="G46" s="42" t="str">
        <f>'決算書'!C48</f>
        <v>計</v>
      </c>
      <c r="H46" s="60">
        <f>SUM(H41:H45)</f>
        <v>0</v>
      </c>
      <c r="I46" s="14"/>
      <c r="K46"/>
      <c r="L46"/>
      <c r="M46"/>
      <c r="N46"/>
      <c r="O46"/>
      <c r="P46"/>
      <c r="Q46"/>
      <c r="R46"/>
      <c r="S46"/>
      <c r="T46"/>
      <c r="U46"/>
      <c r="V46"/>
    </row>
    <row r="47" spans="1:22" ht="18.75" thickBot="1">
      <c r="A47" s="28"/>
      <c r="B47" s="81"/>
      <c r="C47" s="29"/>
      <c r="D47" s="5">
        <f t="shared" si="3"/>
      </c>
      <c r="E47" s="33"/>
      <c r="F47" s="12">
        <v>46</v>
      </c>
      <c r="G47" s="40" t="str">
        <f>'決算書'!C49</f>
        <v>青控除前(34+39-45)</v>
      </c>
      <c r="H47" s="54">
        <f>IF(ISERROR(H35+H40-H46)=TRUE,0,(H35+H40-H46))</f>
        <v>40000</v>
      </c>
      <c r="I47" s="14"/>
      <c r="K47"/>
      <c r="L47"/>
      <c r="M47"/>
      <c r="N47"/>
      <c r="O47"/>
      <c r="P47"/>
      <c r="Q47"/>
      <c r="R47"/>
      <c r="S47"/>
      <c r="T47"/>
      <c r="U47"/>
      <c r="V47"/>
    </row>
    <row r="48" spans="1:22" ht="18.75" thickBot="1">
      <c r="A48" s="28"/>
      <c r="B48" s="81"/>
      <c r="C48" s="29"/>
      <c r="D48" s="5">
        <f t="shared" si="3"/>
      </c>
      <c r="E48" s="33"/>
      <c r="F48" s="12">
        <v>47</v>
      </c>
      <c r="G48" s="43" t="str">
        <f>'決算書'!C50</f>
        <v>青色控除</v>
      </c>
      <c r="H48" s="54">
        <v>0</v>
      </c>
      <c r="I48" s="14"/>
      <c r="K48"/>
      <c r="L48"/>
      <c r="M48"/>
      <c r="N48"/>
      <c r="O48"/>
      <c r="P48"/>
      <c r="Q48"/>
      <c r="R48"/>
      <c r="S48"/>
      <c r="T48"/>
      <c r="U48"/>
      <c r="V48"/>
    </row>
    <row r="49" spans="1:22" ht="18.75" thickBot="1">
      <c r="A49" s="28"/>
      <c r="B49" s="81"/>
      <c r="C49" s="29"/>
      <c r="D49" s="5">
        <f t="shared" si="3"/>
      </c>
      <c r="E49" s="33"/>
      <c r="F49" s="12">
        <v>48</v>
      </c>
      <c r="G49" s="40" t="str">
        <f>'決算書'!C51</f>
        <v>所得金額(46-47)</v>
      </c>
      <c r="H49" s="54">
        <f>IF(ISERROR(H47-H48)=TRUE,0,(H47-H48))</f>
        <v>40000</v>
      </c>
      <c r="I49" s="14"/>
      <c r="K49"/>
      <c r="L49"/>
      <c r="M49"/>
      <c r="N49"/>
      <c r="O49"/>
      <c r="P49"/>
      <c r="Q49"/>
      <c r="R49"/>
      <c r="S49"/>
      <c r="T49"/>
      <c r="U49"/>
      <c r="V49"/>
    </row>
    <row r="50" spans="1:22" ht="18.75" thickBot="1">
      <c r="A50" s="28"/>
      <c r="B50" s="81"/>
      <c r="C50" s="29"/>
      <c r="D50" s="5">
        <f t="shared" si="3"/>
      </c>
      <c r="E50" s="33"/>
      <c r="F50" s="12">
        <v>49</v>
      </c>
      <c r="G50" s="44" t="str">
        <f>'決算書'!C52</f>
        <v>売掛金</v>
      </c>
      <c r="H50" s="76">
        <v>0</v>
      </c>
      <c r="I50" s="14"/>
      <c r="K50"/>
      <c r="L50"/>
      <c r="M50"/>
      <c r="N50"/>
      <c r="O50"/>
      <c r="P50"/>
      <c r="Q50"/>
      <c r="R50"/>
      <c r="S50"/>
      <c r="T50"/>
      <c r="U50"/>
      <c r="V50"/>
    </row>
    <row r="51" spans="1:22" ht="18.75" thickBot="1">
      <c r="A51" s="28"/>
      <c r="B51" s="81"/>
      <c r="C51" s="29"/>
      <c r="D51" s="5">
        <f aca="true" t="shared" si="4" ref="D51:D66">IF(OR(C51&lt;1,C51=2,C51&gt;52,(AND(C51&gt;32,C51&lt;40)),(AND(C51&gt;40,C51&lt;50)),(AND(C51&gt;3,C51&lt;8))),"",VLOOKUP(C51,$F$2:$G$53,2))</f>
      </c>
      <c r="E51" s="33"/>
      <c r="F51" s="12">
        <v>50</v>
      </c>
      <c r="G51" s="45" t="str">
        <f>'決算書'!C53</f>
        <v>入金</v>
      </c>
      <c r="H51" s="62">
        <f>SUMIF($C$2:$C$201,F51,$E$2:$E$201)</f>
        <v>0</v>
      </c>
      <c r="I51" s="14"/>
      <c r="K51"/>
      <c r="L51"/>
      <c r="M51"/>
      <c r="N51"/>
      <c r="O51"/>
      <c r="P51"/>
      <c r="Q51"/>
      <c r="R51"/>
      <c r="S51"/>
      <c r="T51"/>
      <c r="U51"/>
      <c r="V51"/>
    </row>
    <row r="52" spans="1:22" ht="18.75" thickBot="1">
      <c r="A52" s="28"/>
      <c r="B52" s="81"/>
      <c r="C52" s="29"/>
      <c r="D52" s="5">
        <f t="shared" si="4"/>
      </c>
      <c r="E52" s="33"/>
      <c r="F52" s="78">
        <v>51</v>
      </c>
      <c r="G52" s="80" t="str">
        <f>'決算書'!C54</f>
        <v>元金</v>
      </c>
      <c r="H52" s="79">
        <f>SUMIF($C$2:$C$202,F52,$E$2:$E$202)</f>
        <v>0</v>
      </c>
      <c r="I52" s="14"/>
      <c r="K52"/>
      <c r="L52"/>
      <c r="M52"/>
      <c r="N52"/>
      <c r="O52"/>
      <c r="P52"/>
      <c r="Q52"/>
      <c r="R52"/>
      <c r="S52"/>
      <c r="T52"/>
      <c r="U52"/>
      <c r="V52"/>
    </row>
    <row r="53" spans="1:22" ht="18.75" thickBot="1">
      <c r="A53" s="28"/>
      <c r="B53" s="81"/>
      <c r="C53" s="29"/>
      <c r="D53" s="5">
        <f t="shared" si="4"/>
      </c>
      <c r="E53" s="33"/>
      <c r="F53" s="78">
        <v>52</v>
      </c>
      <c r="G53" s="45" t="str">
        <f>'決算書'!C55</f>
        <v>借入</v>
      </c>
      <c r="H53" s="79">
        <f>SUMIF($C$2:$C$202,F53,$E$2:$E$202)</f>
        <v>0</v>
      </c>
      <c r="I53" s="14"/>
      <c r="K53"/>
      <c r="L53"/>
      <c r="M53"/>
      <c r="N53"/>
      <c r="O53"/>
      <c r="P53"/>
      <c r="Q53"/>
      <c r="R53"/>
      <c r="S53"/>
      <c r="T53"/>
      <c r="U53"/>
      <c r="V53"/>
    </row>
    <row r="54" spans="1:22" ht="18">
      <c r="A54" s="28"/>
      <c r="B54" s="81"/>
      <c r="C54" s="29"/>
      <c r="D54" s="5">
        <f t="shared" si="4"/>
      </c>
      <c r="E54" s="33"/>
      <c r="I54" s="14"/>
      <c r="K54"/>
      <c r="L54"/>
      <c r="M54"/>
      <c r="N54"/>
      <c r="O54"/>
      <c r="P54"/>
      <c r="Q54"/>
      <c r="R54"/>
      <c r="S54"/>
      <c r="T54"/>
      <c r="U54"/>
      <c r="V54"/>
    </row>
    <row r="55" spans="1:22" ht="18">
      <c r="A55" s="28"/>
      <c r="B55" s="81"/>
      <c r="C55" s="29"/>
      <c r="D55" s="5">
        <f t="shared" si="4"/>
      </c>
      <c r="E55" s="33"/>
      <c r="I55" s="14"/>
      <c r="K55"/>
      <c r="L55"/>
      <c r="M55"/>
      <c r="N55"/>
      <c r="O55"/>
      <c r="P55"/>
      <c r="Q55"/>
      <c r="R55"/>
      <c r="S55"/>
      <c r="T55"/>
      <c r="U55"/>
      <c r="V55"/>
    </row>
    <row r="56" spans="1:22" ht="18">
      <c r="A56" s="28"/>
      <c r="B56" s="81"/>
      <c r="C56" s="29"/>
      <c r="D56" s="5">
        <f t="shared" si="4"/>
      </c>
      <c r="E56" s="33"/>
      <c r="I56" s="14"/>
      <c r="K56"/>
      <c r="L56"/>
      <c r="M56"/>
      <c r="N56"/>
      <c r="O56"/>
      <c r="P56"/>
      <c r="Q56"/>
      <c r="R56"/>
      <c r="S56"/>
      <c r="T56"/>
      <c r="U56"/>
      <c r="V56"/>
    </row>
    <row r="57" spans="1:22" ht="18">
      <c r="A57" s="28"/>
      <c r="B57" s="81"/>
      <c r="C57" s="29"/>
      <c r="D57" s="5">
        <f t="shared" si="4"/>
      </c>
      <c r="E57" s="33"/>
      <c r="I57" s="14"/>
      <c r="K57"/>
      <c r="L57"/>
      <c r="M57"/>
      <c r="N57"/>
      <c r="O57"/>
      <c r="P57"/>
      <c r="Q57"/>
      <c r="R57"/>
      <c r="S57"/>
      <c r="T57"/>
      <c r="U57"/>
      <c r="V57"/>
    </row>
    <row r="58" spans="1:22" ht="18">
      <c r="A58" s="28"/>
      <c r="B58" s="81"/>
      <c r="C58" s="29"/>
      <c r="D58" s="5">
        <f t="shared" si="4"/>
      </c>
      <c r="E58" s="33"/>
      <c r="I58" s="14"/>
      <c r="K58"/>
      <c r="L58"/>
      <c r="M58"/>
      <c r="N58"/>
      <c r="O58"/>
      <c r="P58"/>
      <c r="Q58"/>
      <c r="R58"/>
      <c r="S58"/>
      <c r="T58"/>
      <c r="U58"/>
      <c r="V58"/>
    </row>
    <row r="59" spans="1:22" ht="18">
      <c r="A59" s="28"/>
      <c r="B59" s="81"/>
      <c r="C59" s="29"/>
      <c r="D59" s="5">
        <f t="shared" si="4"/>
      </c>
      <c r="E59" s="33"/>
      <c r="I59" s="14"/>
      <c r="K59"/>
      <c r="L59"/>
      <c r="M59"/>
      <c r="N59"/>
      <c r="O59"/>
      <c r="P59"/>
      <c r="Q59"/>
      <c r="R59"/>
      <c r="S59"/>
      <c r="T59"/>
      <c r="U59"/>
      <c r="V59"/>
    </row>
    <row r="60" spans="1:22" ht="18">
      <c r="A60" s="28"/>
      <c r="B60" s="81"/>
      <c r="C60" s="29"/>
      <c r="D60" s="5">
        <f t="shared" si="4"/>
      </c>
      <c r="E60" s="33"/>
      <c r="I60" s="14"/>
      <c r="K60"/>
      <c r="L60"/>
      <c r="M60"/>
      <c r="N60"/>
      <c r="O60"/>
      <c r="P60"/>
      <c r="Q60"/>
      <c r="R60"/>
      <c r="S60"/>
      <c r="T60"/>
      <c r="U60"/>
      <c r="V60"/>
    </row>
    <row r="61" spans="1:22" ht="18">
      <c r="A61" s="28"/>
      <c r="B61" s="81"/>
      <c r="C61" s="29"/>
      <c r="D61" s="5">
        <f t="shared" si="4"/>
      </c>
      <c r="E61" s="33"/>
      <c r="I61" s="14"/>
      <c r="K61"/>
      <c r="L61"/>
      <c r="M61"/>
      <c r="N61"/>
      <c r="O61"/>
      <c r="P61"/>
      <c r="Q61"/>
      <c r="R61"/>
      <c r="S61"/>
      <c r="T61"/>
      <c r="U61"/>
      <c r="V61"/>
    </row>
    <row r="62" spans="1:5" ht="18">
      <c r="A62" s="28"/>
      <c r="B62" s="81"/>
      <c r="C62" s="29"/>
      <c r="D62" s="5">
        <f t="shared" si="4"/>
      </c>
      <c r="E62" s="33"/>
    </row>
    <row r="63" spans="1:5" ht="18">
      <c r="A63" s="28"/>
      <c r="B63" s="81"/>
      <c r="C63" s="29"/>
      <c r="D63" s="5">
        <f t="shared" si="4"/>
      </c>
      <c r="E63" s="33"/>
    </row>
    <row r="64" spans="1:5" ht="18">
      <c r="A64" s="28"/>
      <c r="B64" s="81"/>
      <c r="C64" s="29"/>
      <c r="D64" s="5">
        <f t="shared" si="4"/>
      </c>
      <c r="E64" s="33"/>
    </row>
    <row r="65" spans="1:5" ht="18">
      <c r="A65" s="28"/>
      <c r="B65" s="81"/>
      <c r="C65" s="29"/>
      <c r="D65" s="5">
        <f t="shared" si="4"/>
      </c>
      <c r="E65" s="33"/>
    </row>
    <row r="66" spans="1:5" ht="18">
      <c r="A66" s="28"/>
      <c r="B66" s="81"/>
      <c r="C66" s="29"/>
      <c r="D66" s="5">
        <f t="shared" si="4"/>
      </c>
      <c r="E66" s="33"/>
    </row>
    <row r="67" spans="1:5" ht="18">
      <c r="A67" s="28"/>
      <c r="B67" s="81"/>
      <c r="C67" s="29"/>
      <c r="D67" s="5">
        <f aca="true" t="shared" si="5" ref="D67:D82">IF(OR(C67&lt;1,C67=2,C67&gt;52,(AND(C67&gt;32,C67&lt;40)),(AND(C67&gt;40,C67&lt;50)),(AND(C67&gt;3,C67&lt;8))),"",VLOOKUP(C67,$F$2:$G$53,2))</f>
      </c>
      <c r="E67" s="33"/>
    </row>
    <row r="68" spans="1:5" ht="18">
      <c r="A68" s="28"/>
      <c r="B68" s="81"/>
      <c r="C68" s="29"/>
      <c r="D68" s="5">
        <f t="shared" si="5"/>
      </c>
      <c r="E68" s="33"/>
    </row>
    <row r="69" spans="1:5" ht="18">
      <c r="A69" s="28"/>
      <c r="B69" s="81"/>
      <c r="C69" s="29"/>
      <c r="D69" s="5">
        <f t="shared" si="5"/>
      </c>
      <c r="E69" s="33"/>
    </row>
    <row r="70" spans="1:5" ht="18">
      <c r="A70" s="28"/>
      <c r="B70" s="81"/>
      <c r="C70" s="29"/>
      <c r="D70" s="5">
        <f t="shared" si="5"/>
      </c>
      <c r="E70" s="33"/>
    </row>
    <row r="71" spans="1:5" ht="18">
      <c r="A71" s="28"/>
      <c r="B71" s="81"/>
      <c r="C71" s="29"/>
      <c r="D71" s="5">
        <f t="shared" si="5"/>
      </c>
      <c r="E71" s="33"/>
    </row>
    <row r="72" spans="1:5" ht="18">
      <c r="A72" s="28"/>
      <c r="B72" s="81"/>
      <c r="C72" s="29"/>
      <c r="D72" s="5">
        <f t="shared" si="5"/>
      </c>
      <c r="E72" s="33"/>
    </row>
    <row r="73" spans="1:5" ht="18">
      <c r="A73" s="28"/>
      <c r="B73" s="81"/>
      <c r="C73" s="29"/>
      <c r="D73" s="5">
        <f t="shared" si="5"/>
      </c>
      <c r="E73" s="33"/>
    </row>
    <row r="74" spans="1:5" ht="18">
      <c r="A74" s="28"/>
      <c r="B74" s="81"/>
      <c r="C74" s="29"/>
      <c r="D74" s="5">
        <f t="shared" si="5"/>
      </c>
      <c r="E74" s="33"/>
    </row>
    <row r="75" spans="1:5" ht="18">
      <c r="A75" s="28"/>
      <c r="B75" s="81"/>
      <c r="C75" s="29"/>
      <c r="D75" s="5">
        <f t="shared" si="5"/>
      </c>
      <c r="E75" s="33"/>
    </row>
    <row r="76" spans="1:5" ht="18">
      <c r="A76" s="28"/>
      <c r="B76" s="81"/>
      <c r="C76" s="29"/>
      <c r="D76" s="5">
        <f t="shared" si="5"/>
      </c>
      <c r="E76" s="33"/>
    </row>
    <row r="77" spans="1:5" ht="18">
      <c r="A77" s="28"/>
      <c r="B77" s="81"/>
      <c r="C77" s="29"/>
      <c r="D77" s="5">
        <f t="shared" si="5"/>
      </c>
      <c r="E77" s="33"/>
    </row>
    <row r="78" spans="1:5" ht="18">
      <c r="A78" s="28"/>
      <c r="B78" s="81"/>
      <c r="C78" s="29"/>
      <c r="D78" s="5">
        <f t="shared" si="5"/>
      </c>
      <c r="E78" s="33"/>
    </row>
    <row r="79" spans="1:5" ht="18">
      <c r="A79" s="28"/>
      <c r="B79" s="81"/>
      <c r="C79" s="29"/>
      <c r="D79" s="5">
        <f t="shared" si="5"/>
      </c>
      <c r="E79" s="33"/>
    </row>
    <row r="80" spans="1:5" ht="18">
      <c r="A80" s="28"/>
      <c r="B80" s="81"/>
      <c r="C80" s="29"/>
      <c r="D80" s="5">
        <f t="shared" si="5"/>
      </c>
      <c r="E80" s="33"/>
    </row>
    <row r="81" spans="1:5" ht="18">
      <c r="A81" s="28"/>
      <c r="B81" s="81"/>
      <c r="C81" s="29"/>
      <c r="D81" s="5">
        <f t="shared" si="5"/>
      </c>
      <c r="E81" s="33"/>
    </row>
    <row r="82" spans="1:5" ht="18">
      <c r="A82" s="28"/>
      <c r="B82" s="81"/>
      <c r="C82" s="29"/>
      <c r="D82" s="5">
        <f t="shared" si="5"/>
      </c>
      <c r="E82" s="33"/>
    </row>
    <row r="83" spans="1:5" ht="18">
      <c r="A83" s="28"/>
      <c r="B83" s="81"/>
      <c r="C83" s="29"/>
      <c r="D83" s="5">
        <f aca="true" t="shared" si="6" ref="D83:D98">IF(OR(C83&lt;1,C83=2,C83&gt;52,(AND(C83&gt;32,C83&lt;40)),(AND(C83&gt;40,C83&lt;50)),(AND(C83&gt;3,C83&lt;8))),"",VLOOKUP(C83,$F$2:$G$53,2))</f>
      </c>
      <c r="E83" s="33"/>
    </row>
    <row r="84" spans="1:5" ht="18">
      <c r="A84" s="28"/>
      <c r="B84" s="81"/>
      <c r="C84" s="29"/>
      <c r="D84" s="5">
        <f t="shared" si="6"/>
      </c>
      <c r="E84" s="33"/>
    </row>
    <row r="85" spans="1:5" ht="18">
      <c r="A85" s="28"/>
      <c r="B85" s="81"/>
      <c r="C85" s="29"/>
      <c r="D85" s="5">
        <f t="shared" si="6"/>
      </c>
      <c r="E85" s="33"/>
    </row>
    <row r="86" spans="1:5" ht="18">
      <c r="A86" s="28"/>
      <c r="B86" s="81"/>
      <c r="C86" s="29"/>
      <c r="D86" s="5">
        <f t="shared" si="6"/>
      </c>
      <c r="E86" s="33"/>
    </row>
    <row r="87" spans="1:5" ht="18">
      <c r="A87" s="28"/>
      <c r="B87" s="81"/>
      <c r="C87" s="29"/>
      <c r="D87" s="5">
        <f t="shared" si="6"/>
      </c>
      <c r="E87" s="33"/>
    </row>
    <row r="88" spans="1:5" ht="18">
      <c r="A88" s="28"/>
      <c r="B88" s="81"/>
      <c r="C88" s="29"/>
      <c r="D88" s="5">
        <f t="shared" si="6"/>
      </c>
      <c r="E88" s="33"/>
    </row>
    <row r="89" spans="1:5" ht="18">
      <c r="A89" s="28"/>
      <c r="B89" s="81"/>
      <c r="C89" s="29"/>
      <c r="D89" s="5">
        <f t="shared" si="6"/>
      </c>
      <c r="E89" s="33"/>
    </row>
    <row r="90" spans="1:5" ht="18">
      <c r="A90" s="28"/>
      <c r="B90" s="81"/>
      <c r="C90" s="29"/>
      <c r="D90" s="5">
        <f t="shared" si="6"/>
      </c>
      <c r="E90" s="33"/>
    </row>
    <row r="91" spans="1:5" ht="18">
      <c r="A91" s="28"/>
      <c r="B91" s="81"/>
      <c r="C91" s="29"/>
      <c r="D91" s="5">
        <f t="shared" si="6"/>
      </c>
      <c r="E91" s="33"/>
    </row>
    <row r="92" spans="1:5" ht="18">
      <c r="A92" s="28"/>
      <c r="B92" s="81"/>
      <c r="C92" s="29"/>
      <c r="D92" s="5">
        <f t="shared" si="6"/>
      </c>
      <c r="E92" s="33"/>
    </row>
    <row r="93" spans="1:5" ht="18">
      <c r="A93" s="28"/>
      <c r="B93" s="81"/>
      <c r="C93" s="29"/>
      <c r="D93" s="5">
        <f t="shared" si="6"/>
      </c>
      <c r="E93" s="33"/>
    </row>
    <row r="94" spans="1:5" ht="18">
      <c r="A94" s="28"/>
      <c r="B94" s="81"/>
      <c r="C94" s="29"/>
      <c r="D94" s="5">
        <f t="shared" si="6"/>
      </c>
      <c r="E94" s="33"/>
    </row>
    <row r="95" spans="1:5" ht="18">
      <c r="A95" s="28"/>
      <c r="B95" s="81"/>
      <c r="C95" s="29"/>
      <c r="D95" s="5">
        <f t="shared" si="6"/>
      </c>
      <c r="E95" s="33"/>
    </row>
    <row r="96" spans="1:5" ht="18">
      <c r="A96" s="28"/>
      <c r="B96" s="81"/>
      <c r="C96" s="29"/>
      <c r="D96" s="5">
        <f t="shared" si="6"/>
      </c>
      <c r="E96" s="33"/>
    </row>
    <row r="97" spans="1:5" ht="18">
      <c r="A97" s="28"/>
      <c r="B97" s="81"/>
      <c r="C97" s="29"/>
      <c r="D97" s="5">
        <f t="shared" si="6"/>
      </c>
      <c r="E97" s="33"/>
    </row>
    <row r="98" spans="1:5" ht="18">
      <c r="A98" s="28"/>
      <c r="B98" s="81"/>
      <c r="C98" s="29"/>
      <c r="D98" s="5">
        <f t="shared" si="6"/>
      </c>
      <c r="E98" s="33"/>
    </row>
    <row r="99" spans="1:5" ht="18">
      <c r="A99" s="28"/>
      <c r="B99" s="81"/>
      <c r="C99" s="29"/>
      <c r="D99" s="5">
        <f aca="true" t="shared" si="7" ref="D99:D114">IF(OR(C99&lt;1,C99=2,C99&gt;52,(AND(C99&gt;32,C99&lt;40)),(AND(C99&gt;40,C99&lt;50)),(AND(C99&gt;3,C99&lt;8))),"",VLOOKUP(C99,$F$2:$G$53,2))</f>
      </c>
      <c r="E99" s="33"/>
    </row>
    <row r="100" spans="1:5" ht="18">
      <c r="A100" s="28"/>
      <c r="B100" s="81"/>
      <c r="C100" s="29"/>
      <c r="D100" s="5">
        <f t="shared" si="7"/>
      </c>
      <c r="E100" s="33"/>
    </row>
    <row r="101" spans="1:5" ht="18">
      <c r="A101" s="28"/>
      <c r="B101" s="81"/>
      <c r="C101" s="29"/>
      <c r="D101" s="5">
        <f t="shared" si="7"/>
      </c>
      <c r="E101" s="33"/>
    </row>
    <row r="102" spans="1:5" ht="18">
      <c r="A102" s="28"/>
      <c r="B102" s="81"/>
      <c r="C102" s="29"/>
      <c r="D102" s="5">
        <f t="shared" si="7"/>
      </c>
      <c r="E102" s="33"/>
    </row>
    <row r="103" spans="1:5" ht="18">
      <c r="A103" s="28"/>
      <c r="B103" s="81"/>
      <c r="C103" s="29"/>
      <c r="D103" s="5">
        <f t="shared" si="7"/>
      </c>
      <c r="E103" s="33"/>
    </row>
    <row r="104" spans="1:5" ht="18">
      <c r="A104" s="28"/>
      <c r="B104" s="81"/>
      <c r="C104" s="29"/>
      <c r="D104" s="5">
        <f t="shared" si="7"/>
      </c>
      <c r="E104" s="33"/>
    </row>
    <row r="105" spans="1:5" ht="18">
      <c r="A105" s="28"/>
      <c r="B105" s="81"/>
      <c r="C105" s="29"/>
      <c r="D105" s="5">
        <f t="shared" si="7"/>
      </c>
      <c r="E105" s="33"/>
    </row>
    <row r="106" spans="1:5" ht="18">
      <c r="A106" s="28"/>
      <c r="B106" s="81"/>
      <c r="C106" s="29"/>
      <c r="D106" s="5">
        <f t="shared" si="7"/>
      </c>
      <c r="E106" s="33"/>
    </row>
    <row r="107" spans="1:5" ht="18">
      <c r="A107" s="28"/>
      <c r="B107" s="81"/>
      <c r="C107" s="29"/>
      <c r="D107" s="5">
        <f t="shared" si="7"/>
      </c>
      <c r="E107" s="33"/>
    </row>
    <row r="108" spans="1:5" ht="18">
      <c r="A108" s="28"/>
      <c r="B108" s="81"/>
      <c r="C108" s="29"/>
      <c r="D108" s="5">
        <f t="shared" si="7"/>
      </c>
      <c r="E108" s="33"/>
    </row>
    <row r="109" spans="1:5" ht="18">
      <c r="A109" s="28"/>
      <c r="B109" s="81"/>
      <c r="C109" s="29"/>
      <c r="D109" s="5">
        <f t="shared" si="7"/>
      </c>
      <c r="E109" s="33"/>
    </row>
    <row r="110" spans="1:5" ht="18">
      <c r="A110" s="28"/>
      <c r="B110" s="81"/>
      <c r="C110" s="29"/>
      <c r="D110" s="5">
        <f t="shared" si="7"/>
      </c>
      <c r="E110" s="33"/>
    </row>
    <row r="111" spans="1:5" ht="18">
      <c r="A111" s="28"/>
      <c r="B111" s="81"/>
      <c r="C111" s="29"/>
      <c r="D111" s="5">
        <f t="shared" si="7"/>
      </c>
      <c r="E111" s="33"/>
    </row>
    <row r="112" spans="1:5" ht="18">
      <c r="A112" s="28"/>
      <c r="B112" s="81"/>
      <c r="C112" s="29"/>
      <c r="D112" s="5">
        <f t="shared" si="7"/>
      </c>
      <c r="E112" s="33"/>
    </row>
    <row r="113" spans="1:5" ht="18">
      <c r="A113" s="28"/>
      <c r="B113" s="81"/>
      <c r="C113" s="29"/>
      <c r="D113" s="5">
        <f t="shared" si="7"/>
      </c>
      <c r="E113" s="33"/>
    </row>
    <row r="114" spans="1:5" ht="18">
      <c r="A114" s="28"/>
      <c r="B114" s="81"/>
      <c r="C114" s="29"/>
      <c r="D114" s="5">
        <f t="shared" si="7"/>
      </c>
      <c r="E114" s="33"/>
    </row>
    <row r="115" spans="1:5" ht="18">
      <c r="A115" s="28"/>
      <c r="B115" s="81"/>
      <c r="C115" s="29"/>
      <c r="D115" s="5">
        <f aca="true" t="shared" si="8" ref="D115:D130">IF(OR(C115&lt;1,C115=2,C115&gt;52,(AND(C115&gt;32,C115&lt;40)),(AND(C115&gt;40,C115&lt;50)),(AND(C115&gt;3,C115&lt;8))),"",VLOOKUP(C115,$F$2:$G$53,2))</f>
      </c>
      <c r="E115" s="33"/>
    </row>
    <row r="116" spans="1:5" ht="18">
      <c r="A116" s="28"/>
      <c r="B116" s="81"/>
      <c r="C116" s="29"/>
      <c r="D116" s="5">
        <f t="shared" si="8"/>
      </c>
      <c r="E116" s="33"/>
    </row>
    <row r="117" spans="1:5" ht="18">
      <c r="A117" s="28"/>
      <c r="B117" s="81"/>
      <c r="C117" s="29"/>
      <c r="D117" s="5">
        <f t="shared" si="8"/>
      </c>
      <c r="E117" s="33"/>
    </row>
    <row r="118" spans="1:5" ht="18">
      <c r="A118" s="28"/>
      <c r="B118" s="81"/>
      <c r="C118" s="29"/>
      <c r="D118" s="5">
        <f t="shared" si="8"/>
      </c>
      <c r="E118" s="33"/>
    </row>
    <row r="119" spans="1:5" ht="18">
      <c r="A119" s="28"/>
      <c r="B119" s="81"/>
      <c r="C119" s="29"/>
      <c r="D119" s="5">
        <f t="shared" si="8"/>
      </c>
      <c r="E119" s="33"/>
    </row>
    <row r="120" spans="1:5" ht="18">
      <c r="A120" s="28"/>
      <c r="B120" s="81"/>
      <c r="C120" s="29"/>
      <c r="D120" s="5">
        <f t="shared" si="8"/>
      </c>
      <c r="E120" s="33"/>
    </row>
    <row r="121" spans="1:5" ht="18">
      <c r="A121" s="28"/>
      <c r="B121" s="81"/>
      <c r="C121" s="29"/>
      <c r="D121" s="5">
        <f t="shared" si="8"/>
      </c>
      <c r="E121" s="33"/>
    </row>
    <row r="122" spans="1:5" ht="18">
      <c r="A122" s="28"/>
      <c r="B122" s="81"/>
      <c r="C122" s="29"/>
      <c r="D122" s="5">
        <f t="shared" si="8"/>
      </c>
      <c r="E122" s="33"/>
    </row>
    <row r="123" spans="1:5" ht="18">
      <c r="A123" s="28"/>
      <c r="B123" s="81"/>
      <c r="C123" s="29"/>
      <c r="D123" s="5">
        <f t="shared" si="8"/>
      </c>
      <c r="E123" s="33"/>
    </row>
    <row r="124" spans="1:5" ht="18">
      <c r="A124" s="28"/>
      <c r="B124" s="81"/>
      <c r="C124" s="29"/>
      <c r="D124" s="5">
        <f t="shared" si="8"/>
      </c>
      <c r="E124" s="33"/>
    </row>
    <row r="125" spans="1:5" ht="18">
      <c r="A125" s="28"/>
      <c r="B125" s="81"/>
      <c r="C125" s="29"/>
      <c r="D125" s="5">
        <f t="shared" si="8"/>
      </c>
      <c r="E125" s="33"/>
    </row>
    <row r="126" spans="1:5" ht="18">
      <c r="A126" s="28"/>
      <c r="B126" s="81"/>
      <c r="C126" s="29"/>
      <c r="D126" s="5">
        <f t="shared" si="8"/>
      </c>
      <c r="E126" s="33"/>
    </row>
    <row r="127" spans="1:5" ht="18">
      <c r="A127" s="28"/>
      <c r="B127" s="81"/>
      <c r="C127" s="29"/>
      <c r="D127" s="5">
        <f t="shared" si="8"/>
      </c>
      <c r="E127" s="33"/>
    </row>
    <row r="128" spans="1:5" ht="18">
      <c r="A128" s="28"/>
      <c r="B128" s="81"/>
      <c r="C128" s="29"/>
      <c r="D128" s="5">
        <f t="shared" si="8"/>
      </c>
      <c r="E128" s="33"/>
    </row>
    <row r="129" spans="1:5" ht="18">
      <c r="A129" s="28"/>
      <c r="B129" s="81"/>
      <c r="C129" s="29"/>
      <c r="D129" s="5">
        <f t="shared" si="8"/>
      </c>
      <c r="E129" s="33"/>
    </row>
    <row r="130" spans="1:5" ht="18">
      <c r="A130" s="28"/>
      <c r="B130" s="81"/>
      <c r="C130" s="29"/>
      <c r="D130" s="5">
        <f t="shared" si="8"/>
      </c>
      <c r="E130" s="33"/>
    </row>
    <row r="131" spans="1:5" ht="18">
      <c r="A131" s="28"/>
      <c r="B131" s="81"/>
      <c r="C131" s="29"/>
      <c r="D131" s="5">
        <f aca="true" t="shared" si="9" ref="D131:D146">IF(OR(C131&lt;1,C131=2,C131&gt;52,(AND(C131&gt;32,C131&lt;40)),(AND(C131&gt;40,C131&lt;50)),(AND(C131&gt;3,C131&lt;8))),"",VLOOKUP(C131,$F$2:$G$53,2))</f>
      </c>
      <c r="E131" s="33"/>
    </row>
    <row r="132" spans="1:5" ht="18">
      <c r="A132" s="28"/>
      <c r="B132" s="81"/>
      <c r="C132" s="29"/>
      <c r="D132" s="5">
        <f t="shared" si="9"/>
      </c>
      <c r="E132" s="33"/>
    </row>
    <row r="133" spans="1:5" ht="18">
      <c r="A133" s="28"/>
      <c r="B133" s="81"/>
      <c r="C133" s="29"/>
      <c r="D133" s="5">
        <f t="shared" si="9"/>
      </c>
      <c r="E133" s="33"/>
    </row>
    <row r="134" spans="1:5" ht="18">
      <c r="A134" s="28"/>
      <c r="B134" s="81"/>
      <c r="C134" s="29"/>
      <c r="D134" s="5">
        <f t="shared" si="9"/>
      </c>
      <c r="E134" s="33"/>
    </row>
    <row r="135" spans="1:5" ht="18">
      <c r="A135" s="28"/>
      <c r="B135" s="81"/>
      <c r="C135" s="29"/>
      <c r="D135" s="5">
        <f t="shared" si="9"/>
      </c>
      <c r="E135" s="33"/>
    </row>
    <row r="136" spans="1:5" ht="18">
      <c r="A136" s="28"/>
      <c r="B136" s="81"/>
      <c r="C136" s="29"/>
      <c r="D136" s="5">
        <f t="shared" si="9"/>
      </c>
      <c r="E136" s="33"/>
    </row>
    <row r="137" spans="1:5" ht="18">
      <c r="A137" s="28"/>
      <c r="B137" s="81"/>
      <c r="C137" s="29"/>
      <c r="D137" s="5">
        <f t="shared" si="9"/>
      </c>
      <c r="E137" s="33"/>
    </row>
    <row r="138" spans="1:5" ht="18">
      <c r="A138" s="28"/>
      <c r="B138" s="81"/>
      <c r="C138" s="29"/>
      <c r="D138" s="5">
        <f t="shared" si="9"/>
      </c>
      <c r="E138" s="33"/>
    </row>
    <row r="139" spans="1:5" ht="18">
      <c r="A139" s="28"/>
      <c r="B139" s="81"/>
      <c r="C139" s="29"/>
      <c r="D139" s="5">
        <f t="shared" si="9"/>
      </c>
      <c r="E139" s="33"/>
    </row>
    <row r="140" spans="1:5" ht="18">
      <c r="A140" s="28"/>
      <c r="B140" s="81"/>
      <c r="C140" s="29"/>
      <c r="D140" s="5">
        <f t="shared" si="9"/>
      </c>
      <c r="E140" s="33"/>
    </row>
    <row r="141" spans="1:5" ht="18">
      <c r="A141" s="28"/>
      <c r="B141" s="81"/>
      <c r="C141" s="29"/>
      <c r="D141" s="5">
        <f t="shared" si="9"/>
      </c>
      <c r="E141" s="33"/>
    </row>
    <row r="142" spans="1:5" ht="18">
      <c r="A142" s="28"/>
      <c r="B142" s="81"/>
      <c r="C142" s="29"/>
      <c r="D142" s="5">
        <f t="shared" si="9"/>
      </c>
      <c r="E142" s="33"/>
    </row>
    <row r="143" spans="1:5" ht="18">
      <c r="A143" s="28"/>
      <c r="B143" s="81"/>
      <c r="C143" s="29"/>
      <c r="D143" s="5">
        <f t="shared" si="9"/>
      </c>
      <c r="E143" s="33"/>
    </row>
    <row r="144" spans="1:5" ht="18">
      <c r="A144" s="28"/>
      <c r="B144" s="81"/>
      <c r="C144" s="29"/>
      <c r="D144" s="5">
        <f t="shared" si="9"/>
      </c>
      <c r="E144" s="33"/>
    </row>
    <row r="145" spans="1:5" ht="18">
      <c r="A145" s="28"/>
      <c r="B145" s="81"/>
      <c r="C145" s="29"/>
      <c r="D145" s="5">
        <f t="shared" si="9"/>
      </c>
      <c r="E145" s="33"/>
    </row>
    <row r="146" spans="1:5" ht="18">
      <c r="A146" s="28"/>
      <c r="B146" s="81"/>
      <c r="C146" s="29"/>
      <c r="D146" s="5">
        <f t="shared" si="9"/>
      </c>
      <c r="E146" s="33"/>
    </row>
    <row r="147" spans="1:5" ht="18">
      <c r="A147" s="28"/>
      <c r="B147" s="81"/>
      <c r="C147" s="29"/>
      <c r="D147" s="5">
        <f aca="true" t="shared" si="10" ref="D147:D162">IF(OR(C147&lt;1,C147=2,C147&gt;52,(AND(C147&gt;32,C147&lt;40)),(AND(C147&gt;40,C147&lt;50)),(AND(C147&gt;3,C147&lt;8))),"",VLOOKUP(C147,$F$2:$G$53,2))</f>
      </c>
      <c r="E147" s="33"/>
    </row>
    <row r="148" spans="1:5" ht="18">
      <c r="A148" s="28"/>
      <c r="B148" s="81"/>
      <c r="C148" s="29"/>
      <c r="D148" s="5">
        <f t="shared" si="10"/>
      </c>
      <c r="E148" s="33"/>
    </row>
    <row r="149" spans="1:5" ht="18">
      <c r="A149" s="28"/>
      <c r="B149" s="81"/>
      <c r="C149" s="29"/>
      <c r="D149" s="5">
        <f t="shared" si="10"/>
      </c>
      <c r="E149" s="33"/>
    </row>
    <row r="150" spans="1:5" ht="18">
      <c r="A150" s="28"/>
      <c r="B150" s="81"/>
      <c r="C150" s="29"/>
      <c r="D150" s="5">
        <f t="shared" si="10"/>
      </c>
      <c r="E150" s="33"/>
    </row>
    <row r="151" spans="1:5" ht="18">
      <c r="A151" s="28"/>
      <c r="B151" s="81"/>
      <c r="C151" s="29"/>
      <c r="D151" s="5">
        <f t="shared" si="10"/>
      </c>
      <c r="E151" s="33"/>
    </row>
    <row r="152" spans="1:5" ht="18">
      <c r="A152" s="28"/>
      <c r="B152" s="81"/>
      <c r="C152" s="29"/>
      <c r="D152" s="5">
        <f t="shared" si="10"/>
      </c>
      <c r="E152" s="33"/>
    </row>
    <row r="153" spans="1:5" ht="18">
      <c r="A153" s="28"/>
      <c r="B153" s="81"/>
      <c r="C153" s="29"/>
      <c r="D153" s="5">
        <f t="shared" si="10"/>
      </c>
      <c r="E153" s="33"/>
    </row>
    <row r="154" spans="1:5" ht="18">
      <c r="A154" s="28"/>
      <c r="D154" s="5">
        <f t="shared" si="10"/>
      </c>
      <c r="E154" s="33"/>
    </row>
    <row r="155" spans="1:5" ht="18">
      <c r="A155" s="28"/>
      <c r="D155" s="5">
        <f t="shared" si="10"/>
      </c>
      <c r="E155" s="33"/>
    </row>
    <row r="156" spans="1:5" ht="18">
      <c r="A156" s="28"/>
      <c r="D156" s="5">
        <f t="shared" si="10"/>
      </c>
      <c r="E156" s="33"/>
    </row>
    <row r="157" spans="1:5" ht="18">
      <c r="A157" s="28"/>
      <c r="D157" s="5">
        <f t="shared" si="10"/>
      </c>
      <c r="E157" s="33"/>
    </row>
    <row r="158" spans="1:5" ht="18">
      <c r="A158" s="28"/>
      <c r="D158" s="5">
        <f t="shared" si="10"/>
      </c>
      <c r="E158" s="33"/>
    </row>
    <row r="159" spans="1:5" ht="18">
      <c r="A159" s="28"/>
      <c r="D159" s="5">
        <f t="shared" si="10"/>
      </c>
      <c r="E159" s="33"/>
    </row>
    <row r="160" spans="1:5" ht="18">
      <c r="A160" s="28"/>
      <c r="D160" s="5">
        <f t="shared" si="10"/>
      </c>
      <c r="E160" s="33"/>
    </row>
    <row r="161" spans="1:5" ht="18">
      <c r="A161" s="28"/>
      <c r="D161" s="5">
        <f t="shared" si="10"/>
      </c>
      <c r="E161" s="33"/>
    </row>
    <row r="162" spans="1:5" ht="18">
      <c r="A162" s="28"/>
      <c r="D162" s="5">
        <f t="shared" si="10"/>
      </c>
      <c r="E162" s="33"/>
    </row>
    <row r="163" spans="1:5" ht="18">
      <c r="A163" s="28"/>
      <c r="D163" s="5">
        <f aca="true" t="shared" si="11" ref="D163:D178">IF(OR(C163&lt;1,C163=2,C163&gt;52,(AND(C163&gt;32,C163&lt;40)),(AND(C163&gt;40,C163&lt;50)),(AND(C163&gt;3,C163&lt;8))),"",VLOOKUP(C163,$F$2:$G$53,2))</f>
      </c>
      <c r="E163" s="33"/>
    </row>
    <row r="164" spans="1:5" ht="18">
      <c r="A164" s="28"/>
      <c r="D164" s="5">
        <f t="shared" si="11"/>
      </c>
      <c r="E164" s="33"/>
    </row>
    <row r="165" spans="1:5" ht="18">
      <c r="A165" s="28"/>
      <c r="D165" s="5">
        <f t="shared" si="11"/>
      </c>
      <c r="E165" s="33"/>
    </row>
    <row r="166" spans="1:5" ht="18">
      <c r="A166" s="28"/>
      <c r="D166" s="5">
        <f t="shared" si="11"/>
      </c>
      <c r="E166" s="33"/>
    </row>
    <row r="167" spans="1:5" ht="18">
      <c r="A167" s="28"/>
      <c r="D167" s="5">
        <f t="shared" si="11"/>
      </c>
      <c r="E167" s="33"/>
    </row>
    <row r="168" spans="1:5" ht="18">
      <c r="A168" s="28"/>
      <c r="D168" s="5">
        <f t="shared" si="11"/>
      </c>
      <c r="E168" s="33"/>
    </row>
    <row r="169" spans="1:5" ht="18">
      <c r="A169" s="28"/>
      <c r="D169" s="5">
        <f t="shared" si="11"/>
      </c>
      <c r="E169" s="33"/>
    </row>
    <row r="170" spans="1:5" ht="18">
      <c r="A170" s="28"/>
      <c r="D170" s="5">
        <f t="shared" si="11"/>
      </c>
      <c r="E170" s="33"/>
    </row>
    <row r="171" spans="1:5" ht="18">
      <c r="A171" s="28"/>
      <c r="D171" s="5">
        <f t="shared" si="11"/>
      </c>
      <c r="E171" s="33"/>
    </row>
    <row r="172" spans="1:5" ht="18">
      <c r="A172" s="28"/>
      <c r="D172" s="5">
        <f t="shared" si="11"/>
      </c>
      <c r="E172" s="33"/>
    </row>
    <row r="173" spans="1:5" ht="18">
      <c r="A173" s="28"/>
      <c r="D173" s="5">
        <f t="shared" si="11"/>
      </c>
      <c r="E173" s="33"/>
    </row>
    <row r="174" spans="1:5" ht="18">
      <c r="A174" s="28"/>
      <c r="D174" s="5">
        <f t="shared" si="11"/>
      </c>
      <c r="E174" s="33"/>
    </row>
    <row r="175" spans="1:5" ht="18">
      <c r="A175" s="28"/>
      <c r="D175" s="5">
        <f t="shared" si="11"/>
      </c>
      <c r="E175" s="33"/>
    </row>
    <row r="176" spans="1:5" ht="18">
      <c r="A176" s="28"/>
      <c r="D176" s="5">
        <f t="shared" si="11"/>
      </c>
      <c r="E176" s="33"/>
    </row>
    <row r="177" spans="1:5" ht="18">
      <c r="A177" s="28"/>
      <c r="D177" s="5">
        <f t="shared" si="11"/>
      </c>
      <c r="E177" s="33"/>
    </row>
    <row r="178" spans="1:5" ht="18">
      <c r="A178" s="28"/>
      <c r="D178" s="5">
        <f t="shared" si="11"/>
      </c>
      <c r="E178" s="33"/>
    </row>
    <row r="179" spans="1:5" ht="18">
      <c r="A179" s="28"/>
      <c r="D179" s="5">
        <f aca="true" t="shared" si="12" ref="D179:D194">IF(OR(C179&lt;1,C179=2,C179&gt;52,(AND(C179&gt;32,C179&lt;40)),(AND(C179&gt;40,C179&lt;50)),(AND(C179&gt;3,C179&lt;8))),"",VLOOKUP(C179,$F$2:$G$53,2))</f>
      </c>
      <c r="E179" s="33"/>
    </row>
    <row r="180" spans="1:5" ht="18">
      <c r="A180" s="28"/>
      <c r="D180" s="5">
        <f t="shared" si="12"/>
      </c>
      <c r="E180" s="33"/>
    </row>
    <row r="181" spans="1:5" ht="18">
      <c r="A181" s="28"/>
      <c r="D181" s="5">
        <f t="shared" si="12"/>
      </c>
      <c r="E181" s="33"/>
    </row>
    <row r="182" spans="1:5" ht="18">
      <c r="A182" s="28"/>
      <c r="D182" s="5">
        <f t="shared" si="12"/>
      </c>
      <c r="E182" s="33"/>
    </row>
    <row r="183" spans="1:5" ht="18">
      <c r="A183" s="28"/>
      <c r="D183" s="5">
        <f t="shared" si="12"/>
      </c>
      <c r="E183" s="33"/>
    </row>
    <row r="184" spans="1:5" ht="18">
      <c r="A184" s="28"/>
      <c r="D184" s="5">
        <f t="shared" si="12"/>
      </c>
      <c r="E184" s="33"/>
    </row>
    <row r="185" spans="1:5" ht="18">
      <c r="A185" s="28"/>
      <c r="D185" s="5">
        <f t="shared" si="12"/>
      </c>
      <c r="E185" s="33"/>
    </row>
    <row r="186" spans="1:5" ht="18">
      <c r="A186" s="28"/>
      <c r="D186" s="5">
        <f t="shared" si="12"/>
      </c>
      <c r="E186" s="33"/>
    </row>
    <row r="187" spans="1:5" ht="18">
      <c r="A187" s="28"/>
      <c r="D187" s="5">
        <f t="shared" si="12"/>
      </c>
      <c r="E187" s="33"/>
    </row>
    <row r="188" spans="1:5" ht="18">
      <c r="A188" s="28"/>
      <c r="D188" s="5">
        <f t="shared" si="12"/>
      </c>
      <c r="E188" s="33"/>
    </row>
    <row r="189" spans="1:5" ht="18">
      <c r="A189" s="28"/>
      <c r="D189" s="5">
        <f t="shared" si="12"/>
      </c>
      <c r="E189" s="33"/>
    </row>
    <row r="190" spans="1:5" ht="18">
      <c r="A190" s="28"/>
      <c r="D190" s="5">
        <f t="shared" si="12"/>
      </c>
      <c r="E190" s="33"/>
    </row>
    <row r="191" spans="1:5" ht="18">
      <c r="A191" s="28"/>
      <c r="D191" s="5">
        <f t="shared" si="12"/>
      </c>
      <c r="E191" s="33"/>
    </row>
    <row r="192" spans="1:5" ht="18">
      <c r="A192" s="28"/>
      <c r="D192" s="5">
        <f t="shared" si="12"/>
      </c>
      <c r="E192" s="33"/>
    </row>
    <row r="193" spans="1:5" ht="18">
      <c r="A193" s="28"/>
      <c r="D193" s="5">
        <f t="shared" si="12"/>
      </c>
      <c r="E193" s="33"/>
    </row>
    <row r="194" spans="1:5" ht="18">
      <c r="A194" s="28"/>
      <c r="D194" s="5">
        <f t="shared" si="12"/>
      </c>
      <c r="E194" s="33"/>
    </row>
    <row r="195" spans="1:5" ht="18">
      <c r="A195" s="28"/>
      <c r="D195" s="5">
        <f aca="true" t="shared" si="13" ref="D195:D200">IF(OR(C195&lt;1,C195=2,C195&gt;52,(AND(C195&gt;32,C195&lt;40)),(AND(C195&gt;40,C195&lt;50)),(AND(C195&gt;3,C195&lt;8))),"",VLOOKUP(C195,$F$2:$G$53,2))</f>
      </c>
      <c r="E195" s="33"/>
    </row>
    <row r="196" spans="1:5" ht="18">
      <c r="A196" s="28"/>
      <c r="D196" s="5">
        <f t="shared" si="13"/>
      </c>
      <c r="E196" s="33"/>
    </row>
    <row r="197" spans="1:5" ht="18">
      <c r="A197" s="28"/>
      <c r="D197" s="5">
        <f t="shared" si="13"/>
      </c>
      <c r="E197" s="33"/>
    </row>
    <row r="198" spans="1:5" ht="18">
      <c r="A198" s="28"/>
      <c r="D198" s="5">
        <f t="shared" si="13"/>
      </c>
      <c r="E198" s="33"/>
    </row>
    <row r="199" spans="1:5" ht="18">
      <c r="A199" s="28"/>
      <c r="D199" s="5">
        <f t="shared" si="13"/>
      </c>
      <c r="E199" s="33"/>
    </row>
    <row r="200" spans="1:5" ht="18">
      <c r="A200" s="28"/>
      <c r="D200" s="5">
        <f t="shared" si="13"/>
      </c>
      <c r="E200" s="33"/>
    </row>
    <row r="201" spans="1:5" ht="18">
      <c r="A201" s="28"/>
      <c r="D201" s="5">
        <f>IF(OR(C201&lt;1,C201=2,C201&gt;50,(AND(C201&gt;32,C201&lt;40)),(AND(C201&gt;40,C201&lt;50)),(AND(C201&gt;3,C201&lt;8))),"",VLOOKUP(C201,$F$2:$G$51,2))</f>
      </c>
      <c r="E201" s="33"/>
    </row>
    <row r="202" ht="18">
      <c r="A202" s="28"/>
    </row>
    <row r="203" ht="18">
      <c r="A203" s="28"/>
    </row>
    <row r="204" ht="18">
      <c r="A204" s="28"/>
    </row>
    <row r="205" ht="18">
      <c r="A205" s="28"/>
    </row>
    <row r="206" ht="18">
      <c r="A206" s="28"/>
    </row>
    <row r="207" ht="18">
      <c r="A207" s="28"/>
    </row>
    <row r="208" ht="18">
      <c r="A208" s="28"/>
    </row>
    <row r="209" ht="18">
      <c r="A209" s="28"/>
    </row>
    <row r="210" ht="18">
      <c r="A210" s="28"/>
    </row>
    <row r="211" ht="18">
      <c r="A211" s="28"/>
    </row>
    <row r="212" ht="18">
      <c r="A212" s="28"/>
    </row>
    <row r="213" ht="18">
      <c r="A213" s="28"/>
    </row>
    <row r="214" ht="18">
      <c r="A214" s="28"/>
    </row>
    <row r="215" ht="18">
      <c r="A215" s="28"/>
    </row>
    <row r="216" ht="18">
      <c r="A216" s="28"/>
    </row>
    <row r="217" ht="18">
      <c r="A217" s="28"/>
    </row>
    <row r="218" ht="18">
      <c r="A218" s="28"/>
    </row>
    <row r="219" ht="18">
      <c r="A219" s="28"/>
    </row>
    <row r="220" ht="18">
      <c r="A220" s="28"/>
    </row>
    <row r="221" ht="18">
      <c r="A221" s="28"/>
    </row>
    <row r="222" ht="18">
      <c r="A222" s="28"/>
    </row>
    <row r="223" ht="18">
      <c r="A223" s="28"/>
    </row>
    <row r="224" ht="18">
      <c r="A224" s="28"/>
    </row>
    <row r="225" ht="18">
      <c r="A225" s="28"/>
    </row>
    <row r="226" ht="18">
      <c r="A226" s="28"/>
    </row>
    <row r="227" ht="18">
      <c r="A227" s="28"/>
    </row>
    <row r="228" ht="18">
      <c r="A228" s="28"/>
    </row>
    <row r="229" ht="18">
      <c r="A229" s="28"/>
    </row>
    <row r="230" ht="18">
      <c r="A230" s="28"/>
    </row>
    <row r="231" ht="18">
      <c r="A231" s="28"/>
    </row>
    <row r="232" ht="18">
      <c r="A232" s="28"/>
    </row>
    <row r="233" ht="18">
      <c r="A233" s="28"/>
    </row>
    <row r="234" ht="18">
      <c r="A234" s="28"/>
    </row>
    <row r="235" ht="18">
      <c r="A235" s="28"/>
    </row>
    <row r="236" ht="18">
      <c r="A236" s="28"/>
    </row>
    <row r="237" ht="18">
      <c r="A237" s="28"/>
    </row>
    <row r="238" ht="18">
      <c r="A238" s="28"/>
    </row>
    <row r="239" ht="18">
      <c r="A239" s="28"/>
    </row>
    <row r="240" ht="18">
      <c r="A240" s="28"/>
    </row>
    <row r="241" ht="18">
      <c r="A241" s="28"/>
    </row>
    <row r="242" ht="18">
      <c r="A242" s="28"/>
    </row>
    <row r="243" ht="18">
      <c r="A243" s="28"/>
    </row>
    <row r="244" ht="18">
      <c r="A244" s="28"/>
    </row>
    <row r="245" ht="18">
      <c r="A245" s="28"/>
    </row>
    <row r="246" ht="18">
      <c r="A246" s="28"/>
    </row>
    <row r="247" ht="18">
      <c r="A247" s="28"/>
    </row>
    <row r="248" ht="18">
      <c r="A248" s="28"/>
    </row>
    <row r="249" ht="18">
      <c r="A249" s="28"/>
    </row>
    <row r="250" ht="18">
      <c r="A250" s="28"/>
    </row>
    <row r="251" ht="18">
      <c r="A251" s="28"/>
    </row>
    <row r="252" ht="18">
      <c r="A252" s="28"/>
    </row>
    <row r="253" ht="18">
      <c r="A253" s="28"/>
    </row>
    <row r="254" ht="18">
      <c r="A254" s="28"/>
    </row>
    <row r="255" ht="18">
      <c r="A255" s="28"/>
    </row>
    <row r="256" ht="18">
      <c r="A256" s="28"/>
    </row>
    <row r="257" ht="18">
      <c r="A257" s="28"/>
    </row>
    <row r="258" ht="18">
      <c r="A258" s="28"/>
    </row>
    <row r="259" ht="18">
      <c r="A259" s="28"/>
    </row>
    <row r="260" ht="18">
      <c r="A260" s="28"/>
    </row>
    <row r="261" ht="18">
      <c r="A261" s="28"/>
    </row>
    <row r="262" ht="18">
      <c r="A262" s="28"/>
    </row>
    <row r="263" ht="18">
      <c r="A263" s="28"/>
    </row>
    <row r="264" ht="18">
      <c r="A264" s="28"/>
    </row>
    <row r="265" ht="18">
      <c r="A265" s="28"/>
    </row>
    <row r="266" ht="18">
      <c r="A266" s="28"/>
    </row>
    <row r="267" ht="18">
      <c r="A267" s="28"/>
    </row>
    <row r="268" ht="18">
      <c r="A268" s="28"/>
    </row>
    <row r="269" ht="18">
      <c r="A269" s="28"/>
    </row>
    <row r="270" ht="18">
      <c r="A270" s="28"/>
    </row>
    <row r="271" ht="18">
      <c r="A271" s="28"/>
    </row>
    <row r="272" ht="18">
      <c r="A272" s="28"/>
    </row>
    <row r="273" ht="18">
      <c r="A273" s="28"/>
    </row>
    <row r="274" ht="18">
      <c r="A274" s="28"/>
    </row>
    <row r="275" ht="18">
      <c r="A275" s="28"/>
    </row>
    <row r="276" ht="18">
      <c r="A276" s="28"/>
    </row>
    <row r="277" ht="18">
      <c r="A277" s="28"/>
    </row>
    <row r="278" ht="18">
      <c r="A278" s="28"/>
    </row>
    <row r="279" ht="18">
      <c r="A279" s="28"/>
    </row>
    <row r="280" ht="18">
      <c r="A280" s="28"/>
    </row>
    <row r="281" ht="18">
      <c r="A281" s="28"/>
    </row>
    <row r="282" ht="18">
      <c r="A282" s="28"/>
    </row>
    <row r="283" ht="18">
      <c r="A283" s="28"/>
    </row>
    <row r="284" ht="18">
      <c r="A284" s="28"/>
    </row>
    <row r="285" ht="18">
      <c r="A285" s="28"/>
    </row>
    <row r="286" ht="18">
      <c r="A286" s="28"/>
    </row>
    <row r="287" ht="18">
      <c r="A287" s="28"/>
    </row>
    <row r="288" ht="18">
      <c r="A288" s="28"/>
    </row>
    <row r="289" ht="18">
      <c r="A289" s="28"/>
    </row>
    <row r="290" ht="18">
      <c r="A290" s="28"/>
    </row>
    <row r="291" ht="18">
      <c r="A291" s="28"/>
    </row>
    <row r="292" ht="18">
      <c r="A292" s="28"/>
    </row>
    <row r="293" ht="18">
      <c r="A293" s="28"/>
    </row>
    <row r="294" ht="18">
      <c r="A294" s="28"/>
    </row>
    <row r="295" ht="18">
      <c r="A295" s="28"/>
    </row>
    <row r="296" ht="18">
      <c r="A296" s="28"/>
    </row>
    <row r="297" ht="18">
      <c r="A297" s="28"/>
    </row>
    <row r="298" ht="18">
      <c r="A298" s="28"/>
    </row>
    <row r="299" ht="18">
      <c r="A299" s="28"/>
    </row>
    <row r="300" ht="18">
      <c r="A300" s="28"/>
    </row>
  </sheetData>
  <sheetProtection password="CBF5" sheet="1" objects="1" scenarios="1"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V300"/>
  <sheetViews>
    <sheetView workbookViewId="0" topLeftCell="A1">
      <selection activeCell="E4" sqref="E4"/>
    </sheetView>
  </sheetViews>
  <sheetFormatPr defaultColWidth="10.59765625" defaultRowHeight="15"/>
  <cols>
    <col min="1" max="1" width="7.8984375" style="31" customWidth="1"/>
    <col min="2" max="2" width="17.3984375" style="82" customWidth="1"/>
    <col min="3" max="3" width="3.69921875" style="30" customWidth="1"/>
    <col min="4" max="4" width="10.8984375" style="4" customWidth="1"/>
    <col min="5" max="5" width="11.19921875" style="34" customWidth="1"/>
    <col min="6" max="6" width="2.59765625" style="17" customWidth="1"/>
    <col min="7" max="7" width="11.59765625" style="19" customWidth="1"/>
    <col min="8" max="8" width="12.5" style="77" customWidth="1"/>
    <col min="9" max="9" width="1.1015625" style="15" customWidth="1"/>
    <col min="10" max="10" width="3.19921875" style="17" customWidth="1"/>
    <col min="11" max="11" width="7.8984375" style="11" customWidth="1"/>
    <col min="12" max="12" width="5" style="2" customWidth="1"/>
    <col min="13" max="14" width="8.3984375" style="2" customWidth="1"/>
    <col min="15" max="15" width="9.19921875" style="7" customWidth="1"/>
    <col min="16" max="16" width="9.09765625" style="8" customWidth="1"/>
    <col min="17" max="17" width="1.8984375" style="13" customWidth="1"/>
    <col min="18" max="16384" width="10.59765625" style="2" customWidth="1"/>
  </cols>
  <sheetData>
    <row r="1" spans="1:22" s="3" customFormat="1" ht="21" customHeight="1" thickBot="1">
      <c r="A1" s="26" t="s">
        <v>0</v>
      </c>
      <c r="B1" s="27" t="s">
        <v>1</v>
      </c>
      <c r="C1" s="27" t="s">
        <v>2</v>
      </c>
      <c r="D1" s="1" t="s">
        <v>3</v>
      </c>
      <c r="E1" s="32" t="s">
        <v>63</v>
      </c>
      <c r="F1" s="18"/>
      <c r="G1" s="25" t="s">
        <v>56</v>
      </c>
      <c r="H1" s="75">
        <f>H49</f>
        <v>25000</v>
      </c>
      <c r="I1" s="14"/>
      <c r="J1" s="17"/>
      <c r="K1"/>
      <c r="L1"/>
      <c r="M1"/>
      <c r="N1"/>
      <c r="O1"/>
      <c r="P1"/>
      <c r="Q1"/>
      <c r="R1"/>
      <c r="S1"/>
      <c r="T1"/>
      <c r="U1"/>
      <c r="V1"/>
    </row>
    <row r="2" spans="1:22" s="3" customFormat="1" ht="15.75" customHeight="1" thickBot="1">
      <c r="A2" s="28">
        <v>40878</v>
      </c>
      <c r="B2" s="81" t="s">
        <v>62</v>
      </c>
      <c r="C2" s="29">
        <v>1</v>
      </c>
      <c r="D2" s="5" t="str">
        <f>IF(OR(C2&lt;1,C2=2,C2&gt;52,(AND(C2&gt;32,C2&lt;40)),(AND(C2&gt;40,C2&lt;50)),(AND(C2&gt;3,C2&lt;8))),"?",VLOOKUP(C2,$F$2:$G$53,2))</f>
        <v>売上</v>
      </c>
      <c r="E2" s="33">
        <v>55000</v>
      </c>
      <c r="F2" s="24">
        <v>1</v>
      </c>
      <c r="G2" s="36" t="str">
        <f>'決算書'!C4</f>
        <v>売上</v>
      </c>
      <c r="H2" s="54">
        <f>SUMIF($C$2:$C$201,F2,$E$2:$E$201)+H50</f>
        <v>55000</v>
      </c>
      <c r="I2" s="14"/>
      <c r="J2" s="17"/>
      <c r="K2"/>
      <c r="L2"/>
      <c r="M2"/>
      <c r="N2"/>
      <c r="O2"/>
      <c r="P2"/>
      <c r="Q2"/>
      <c r="R2"/>
      <c r="S2"/>
      <c r="T2"/>
      <c r="U2"/>
      <c r="V2"/>
    </row>
    <row r="3" spans="1:22" ht="15.75" customHeight="1">
      <c r="A3" s="28">
        <v>40881</v>
      </c>
      <c r="B3" s="81" t="s">
        <v>75</v>
      </c>
      <c r="C3" s="29">
        <v>22</v>
      </c>
      <c r="D3" s="5" t="str">
        <f aca="true" t="shared" si="0" ref="D3:D18">IF(OR(C3&lt;1,C3=2,C3&gt;52,(AND(C3&gt;32,C3&lt;40)),(AND(C3&gt;40,C3&lt;50)),(AND(C3&gt;3,C3&lt;8))),"",VLOOKUP(C3,$F$2:$G$53,2))</f>
        <v>地代家賃</v>
      </c>
      <c r="E3" s="33">
        <v>30000</v>
      </c>
      <c r="F3" s="9">
        <v>2</v>
      </c>
      <c r="G3" s="37" t="str">
        <f>'決算書'!C5</f>
        <v>期首商品棚卸高</v>
      </c>
      <c r="H3" s="56">
        <v>0</v>
      </c>
      <c r="I3" s="14"/>
      <c r="K3"/>
      <c r="L3"/>
      <c r="M3"/>
      <c r="N3"/>
      <c r="O3"/>
      <c r="P3"/>
      <c r="Q3"/>
      <c r="R3"/>
      <c r="S3"/>
      <c r="T3"/>
      <c r="U3"/>
      <c r="V3"/>
    </row>
    <row r="4" spans="1:22" ht="15.75" customHeight="1">
      <c r="A4" s="28"/>
      <c r="B4" s="81"/>
      <c r="C4" s="29"/>
      <c r="D4" s="5">
        <f t="shared" si="0"/>
      </c>
      <c r="E4" s="33"/>
      <c r="F4" s="10">
        <v>3</v>
      </c>
      <c r="G4" s="38" t="str">
        <f>'決算書'!C6</f>
        <v>仕入金額</v>
      </c>
      <c r="H4" s="58">
        <f>SUMIF($C$2:$C$201,F4,$E$2:$E$201)</f>
        <v>0</v>
      </c>
      <c r="I4" s="14"/>
      <c r="K4"/>
      <c r="L4"/>
      <c r="M4"/>
      <c r="N4"/>
      <c r="O4"/>
      <c r="P4"/>
      <c r="Q4"/>
      <c r="R4"/>
      <c r="S4"/>
      <c r="T4"/>
      <c r="U4"/>
      <c r="V4"/>
    </row>
    <row r="5" spans="1:22" ht="15" customHeight="1">
      <c r="A5" s="28"/>
      <c r="B5" s="81"/>
      <c r="C5" s="29"/>
      <c r="D5" s="5">
        <f t="shared" si="0"/>
      </c>
      <c r="E5" s="33"/>
      <c r="F5" s="10">
        <v>4</v>
      </c>
      <c r="G5" s="46" t="str">
        <f>'決算書'!C7</f>
        <v>小計（2+3）</v>
      </c>
      <c r="H5" s="58">
        <f>IF(ISERROR(H3+H4)=TRUE,0,(H3+H4))</f>
        <v>0</v>
      </c>
      <c r="I5" s="14"/>
      <c r="K5"/>
      <c r="L5"/>
      <c r="M5"/>
      <c r="N5"/>
      <c r="O5"/>
      <c r="P5"/>
      <c r="Q5"/>
      <c r="R5"/>
      <c r="S5"/>
      <c r="T5"/>
      <c r="U5"/>
      <c r="V5"/>
    </row>
    <row r="6" spans="1:22" ht="15.75" customHeight="1">
      <c r="A6" s="28"/>
      <c r="B6" s="81"/>
      <c r="C6" s="29"/>
      <c r="D6" s="5">
        <f t="shared" si="0"/>
      </c>
      <c r="E6" s="33"/>
      <c r="F6" s="10">
        <v>5</v>
      </c>
      <c r="G6" s="37" t="str">
        <f>'決算書'!C8</f>
        <v>期末商品棚卸高</v>
      </c>
      <c r="H6" s="58">
        <v>0</v>
      </c>
      <c r="I6" s="14"/>
      <c r="K6"/>
      <c r="L6"/>
      <c r="M6"/>
      <c r="N6"/>
      <c r="O6"/>
      <c r="P6"/>
      <c r="Q6"/>
      <c r="R6"/>
      <c r="S6"/>
      <c r="T6"/>
      <c r="U6"/>
      <c r="V6"/>
    </row>
    <row r="7" spans="1:22" ht="15.75" customHeight="1" thickBot="1">
      <c r="A7" s="28"/>
      <c r="B7" s="81"/>
      <c r="C7" s="29"/>
      <c r="D7" s="5">
        <f t="shared" si="0"/>
      </c>
      <c r="E7" s="33"/>
      <c r="F7" s="20">
        <v>6</v>
      </c>
      <c r="G7" s="39" t="str">
        <f>'決算書'!C9</f>
        <v>差引原価（4-5）</v>
      </c>
      <c r="H7" s="60">
        <f>IF(ISERROR(H5-H6)=TRUE,0,(H5-H6))</f>
        <v>0</v>
      </c>
      <c r="I7" s="14"/>
      <c r="K7"/>
      <c r="L7"/>
      <c r="M7"/>
      <c r="N7"/>
      <c r="O7"/>
      <c r="P7"/>
      <c r="Q7"/>
      <c r="R7"/>
      <c r="S7"/>
      <c r="T7"/>
      <c r="U7"/>
      <c r="V7"/>
    </row>
    <row r="8" spans="1:22" ht="15.75" customHeight="1" thickBot="1">
      <c r="A8" s="28"/>
      <c r="B8" s="81"/>
      <c r="C8" s="29"/>
      <c r="D8" s="5">
        <f t="shared" si="0"/>
      </c>
      <c r="E8" s="33"/>
      <c r="F8" s="12">
        <v>7</v>
      </c>
      <c r="G8" s="40" t="str">
        <f>'決算書'!C10</f>
        <v>差引金額（1-6）</v>
      </c>
      <c r="H8" s="54">
        <f>IF(ISERROR(H2-H7)=TRUE,0,(H2-H7))</f>
        <v>55000</v>
      </c>
      <c r="I8" s="14"/>
      <c r="K8"/>
      <c r="L8"/>
      <c r="M8"/>
      <c r="N8"/>
      <c r="O8"/>
      <c r="P8"/>
      <c r="Q8"/>
      <c r="R8"/>
      <c r="S8"/>
      <c r="T8"/>
      <c r="U8"/>
      <c r="V8"/>
    </row>
    <row r="9" spans="1:22" ht="15.75" customHeight="1">
      <c r="A9" s="28"/>
      <c r="B9" s="81"/>
      <c r="C9" s="29"/>
      <c r="D9" s="5">
        <f t="shared" si="0"/>
      </c>
      <c r="E9" s="33"/>
      <c r="F9" s="9">
        <v>8</v>
      </c>
      <c r="G9" s="41" t="str">
        <f>'決算書'!C11</f>
        <v>租税公課</v>
      </c>
      <c r="H9" s="56">
        <f>SUMIF($C$2:$C$201,F9,$E$2:$E$201)</f>
        <v>0</v>
      </c>
      <c r="I9" s="14"/>
      <c r="K9"/>
      <c r="L9"/>
      <c r="M9"/>
      <c r="N9"/>
      <c r="O9"/>
      <c r="P9"/>
      <c r="Q9"/>
      <c r="R9"/>
      <c r="S9"/>
      <c r="T9"/>
      <c r="U9"/>
      <c r="V9"/>
    </row>
    <row r="10" spans="1:22" ht="15.75" customHeight="1">
      <c r="A10" s="28"/>
      <c r="B10" s="81"/>
      <c r="C10" s="29"/>
      <c r="D10" s="5">
        <f t="shared" si="0"/>
      </c>
      <c r="E10" s="33"/>
      <c r="F10" s="10">
        <v>9</v>
      </c>
      <c r="G10" s="38" t="str">
        <f>'決算書'!C12</f>
        <v>荷造運賃</v>
      </c>
      <c r="H10" s="58">
        <f aca="true" t="shared" si="1" ref="H10:H33">SUMIF($C$2:$C$201,F10,$E$2:$E$201)</f>
        <v>0</v>
      </c>
      <c r="I10" s="14"/>
      <c r="K10"/>
      <c r="L10"/>
      <c r="M10"/>
      <c r="N10"/>
      <c r="O10"/>
      <c r="P10"/>
      <c r="Q10"/>
      <c r="R10"/>
      <c r="S10"/>
      <c r="T10"/>
      <c r="U10"/>
      <c r="V10"/>
    </row>
    <row r="11" spans="1:22" ht="15.75" customHeight="1">
      <c r="A11" s="28"/>
      <c r="B11" s="81"/>
      <c r="C11" s="29"/>
      <c r="D11" s="5">
        <f t="shared" si="0"/>
      </c>
      <c r="E11" s="33"/>
      <c r="F11" s="10">
        <v>10</v>
      </c>
      <c r="G11" s="38" t="str">
        <f>'決算書'!C13</f>
        <v>水道光熱費</v>
      </c>
      <c r="H11" s="58">
        <f t="shared" si="1"/>
        <v>0</v>
      </c>
      <c r="I11" s="14"/>
      <c r="K11"/>
      <c r="L11"/>
      <c r="M11"/>
      <c r="N11"/>
      <c r="O11"/>
      <c r="P11"/>
      <c r="Q11"/>
      <c r="R11"/>
      <c r="S11"/>
      <c r="T11"/>
      <c r="U11"/>
      <c r="V11"/>
    </row>
    <row r="12" spans="1:22" ht="15.75" customHeight="1">
      <c r="A12" s="28"/>
      <c r="B12" s="81"/>
      <c r="C12" s="29"/>
      <c r="D12" s="5">
        <f t="shared" si="0"/>
      </c>
      <c r="E12" s="33"/>
      <c r="F12" s="10">
        <v>11</v>
      </c>
      <c r="G12" s="38" t="str">
        <f>'決算書'!C14</f>
        <v>旅費交通費</v>
      </c>
      <c r="H12" s="58">
        <f t="shared" si="1"/>
        <v>0</v>
      </c>
      <c r="I12" s="14"/>
      <c r="K12"/>
      <c r="L12"/>
      <c r="M12"/>
      <c r="N12"/>
      <c r="O12"/>
      <c r="P12"/>
      <c r="Q12"/>
      <c r="R12"/>
      <c r="S12"/>
      <c r="T12"/>
      <c r="U12"/>
      <c r="V12"/>
    </row>
    <row r="13" spans="1:22" ht="15.75" customHeight="1">
      <c r="A13" s="28"/>
      <c r="B13" s="81"/>
      <c r="C13" s="29"/>
      <c r="D13" s="5">
        <f t="shared" si="0"/>
      </c>
      <c r="E13" s="33"/>
      <c r="F13" s="10">
        <v>12</v>
      </c>
      <c r="G13" s="38" t="str">
        <f>'決算書'!C15</f>
        <v>通信費</v>
      </c>
      <c r="H13" s="58">
        <f t="shared" si="1"/>
        <v>0</v>
      </c>
      <c r="I13" s="14"/>
      <c r="K13"/>
      <c r="L13"/>
      <c r="M13"/>
      <c r="N13"/>
      <c r="O13"/>
      <c r="P13"/>
      <c r="Q13"/>
      <c r="R13"/>
      <c r="S13"/>
      <c r="T13"/>
      <c r="U13"/>
      <c r="V13"/>
    </row>
    <row r="14" spans="1:22" ht="15.75" customHeight="1">
      <c r="A14" s="28"/>
      <c r="B14" s="81"/>
      <c r="C14" s="29"/>
      <c r="D14" s="5">
        <f t="shared" si="0"/>
      </c>
      <c r="E14" s="33"/>
      <c r="F14" s="10">
        <v>13</v>
      </c>
      <c r="G14" s="38" t="str">
        <f>'決算書'!C16</f>
        <v>広告宣伝費</v>
      </c>
      <c r="H14" s="58">
        <f t="shared" si="1"/>
        <v>0</v>
      </c>
      <c r="I14" s="14"/>
      <c r="K14"/>
      <c r="L14"/>
      <c r="M14"/>
      <c r="N14"/>
      <c r="O14"/>
      <c r="P14"/>
      <c r="Q14"/>
      <c r="R14"/>
      <c r="S14"/>
      <c r="T14"/>
      <c r="U14"/>
      <c r="V14"/>
    </row>
    <row r="15" spans="1:22" ht="15.75" customHeight="1">
      <c r="A15" s="28"/>
      <c r="B15" s="81"/>
      <c r="C15" s="29"/>
      <c r="D15" s="5">
        <f t="shared" si="0"/>
      </c>
      <c r="E15" s="33"/>
      <c r="F15" s="10">
        <v>14</v>
      </c>
      <c r="G15" s="38" t="str">
        <f>'決算書'!C17</f>
        <v>接待交際費</v>
      </c>
      <c r="H15" s="58">
        <f t="shared" si="1"/>
        <v>0</v>
      </c>
      <c r="I15" s="14"/>
      <c r="K15"/>
      <c r="L15"/>
      <c r="M15"/>
      <c r="N15"/>
      <c r="O15"/>
      <c r="P15"/>
      <c r="Q15"/>
      <c r="R15"/>
      <c r="S15"/>
      <c r="T15"/>
      <c r="U15"/>
      <c r="V15"/>
    </row>
    <row r="16" spans="1:22" ht="15.75" customHeight="1">
      <c r="A16" s="28"/>
      <c r="B16" s="81"/>
      <c r="C16" s="29"/>
      <c r="D16" s="5">
        <f t="shared" si="0"/>
      </c>
      <c r="E16" s="33"/>
      <c r="F16" s="10">
        <v>15</v>
      </c>
      <c r="G16" s="38" t="str">
        <f>'決算書'!C18</f>
        <v>損害保険料</v>
      </c>
      <c r="H16" s="58">
        <f t="shared" si="1"/>
        <v>0</v>
      </c>
      <c r="I16" s="14"/>
      <c r="K16"/>
      <c r="L16"/>
      <c r="M16"/>
      <c r="N16"/>
      <c r="O16"/>
      <c r="P16"/>
      <c r="Q16"/>
      <c r="R16"/>
      <c r="S16"/>
      <c r="T16"/>
      <c r="U16"/>
      <c r="V16"/>
    </row>
    <row r="17" spans="1:22" ht="15.75" customHeight="1">
      <c r="A17" s="28"/>
      <c r="B17" s="81"/>
      <c r="C17" s="29"/>
      <c r="D17" s="5">
        <f t="shared" si="0"/>
      </c>
      <c r="E17" s="33"/>
      <c r="F17" s="10">
        <v>16</v>
      </c>
      <c r="G17" s="38" t="str">
        <f>'決算書'!C19</f>
        <v>修繕費</v>
      </c>
      <c r="H17" s="58">
        <f t="shared" si="1"/>
        <v>0</v>
      </c>
      <c r="I17" s="14"/>
      <c r="K17"/>
      <c r="L17"/>
      <c r="M17"/>
      <c r="N17"/>
      <c r="O17"/>
      <c r="P17"/>
      <c r="Q17"/>
      <c r="R17"/>
      <c r="S17"/>
      <c r="T17"/>
      <c r="U17"/>
      <c r="V17"/>
    </row>
    <row r="18" spans="1:22" ht="15.75" customHeight="1">
      <c r="A18" s="28"/>
      <c r="B18" s="81"/>
      <c r="C18" s="29"/>
      <c r="D18" s="5">
        <f t="shared" si="0"/>
      </c>
      <c r="E18" s="33"/>
      <c r="F18" s="10">
        <v>17</v>
      </c>
      <c r="G18" s="38" t="str">
        <f>'決算書'!C20</f>
        <v>消耗品費</v>
      </c>
      <c r="H18" s="58">
        <f t="shared" si="1"/>
        <v>0</v>
      </c>
      <c r="I18" s="14"/>
      <c r="K18"/>
      <c r="L18"/>
      <c r="M18"/>
      <c r="N18"/>
      <c r="O18"/>
      <c r="P18"/>
      <c r="Q18"/>
      <c r="R18"/>
      <c r="S18"/>
      <c r="T18"/>
      <c r="U18"/>
      <c r="V18"/>
    </row>
    <row r="19" spans="1:22" ht="15.75" customHeight="1">
      <c r="A19" s="28"/>
      <c r="B19" s="81"/>
      <c r="C19" s="29"/>
      <c r="D19" s="5">
        <f aca="true" t="shared" si="2" ref="D19:D34">IF(OR(C19&lt;1,C19=2,C19&gt;52,(AND(C19&gt;32,C19&lt;40)),(AND(C19&gt;40,C19&lt;50)),(AND(C19&gt;3,C19&lt;8))),"",VLOOKUP(C19,$F$2:$G$53,2))</f>
      </c>
      <c r="E19" s="33"/>
      <c r="F19" s="10">
        <v>18</v>
      </c>
      <c r="G19" s="38" t="str">
        <f>'決算書'!C21</f>
        <v>減価償却費</v>
      </c>
      <c r="H19" s="58">
        <f t="shared" si="1"/>
        <v>0</v>
      </c>
      <c r="I19" s="14"/>
      <c r="K19"/>
      <c r="L19"/>
      <c r="M19"/>
      <c r="N19"/>
      <c r="O19"/>
      <c r="P19"/>
      <c r="Q19"/>
      <c r="R19"/>
      <c r="S19"/>
      <c r="T19"/>
      <c r="U19"/>
      <c r="V19"/>
    </row>
    <row r="20" spans="1:22" ht="15.75" customHeight="1">
      <c r="A20" s="28"/>
      <c r="B20" s="81"/>
      <c r="C20" s="29"/>
      <c r="D20" s="5">
        <f t="shared" si="2"/>
      </c>
      <c r="E20" s="33"/>
      <c r="F20" s="10">
        <v>19</v>
      </c>
      <c r="G20" s="38" t="str">
        <f>'決算書'!C22</f>
        <v>福利厚生費</v>
      </c>
      <c r="H20" s="58">
        <f t="shared" si="1"/>
        <v>0</v>
      </c>
      <c r="I20" s="14"/>
      <c r="K20"/>
      <c r="L20"/>
      <c r="M20"/>
      <c r="N20"/>
      <c r="O20"/>
      <c r="P20"/>
      <c r="Q20"/>
      <c r="R20"/>
      <c r="S20"/>
      <c r="T20"/>
      <c r="U20"/>
      <c r="V20"/>
    </row>
    <row r="21" spans="1:22" ht="15.75" customHeight="1">
      <c r="A21" s="28"/>
      <c r="B21" s="81"/>
      <c r="C21" s="29"/>
      <c r="D21" s="5">
        <f t="shared" si="2"/>
      </c>
      <c r="E21" s="33"/>
      <c r="F21" s="10">
        <v>20</v>
      </c>
      <c r="G21" s="38" t="str">
        <f>'決算書'!C23</f>
        <v>給料賃金</v>
      </c>
      <c r="H21" s="58">
        <f t="shared" si="1"/>
        <v>0</v>
      </c>
      <c r="I21" s="14"/>
      <c r="K21"/>
      <c r="L21"/>
      <c r="M21"/>
      <c r="N21"/>
      <c r="O21"/>
      <c r="P21"/>
      <c r="Q21"/>
      <c r="R21"/>
      <c r="S21"/>
      <c r="T21"/>
      <c r="U21"/>
      <c r="V21"/>
    </row>
    <row r="22" spans="1:22" ht="15.75" customHeight="1">
      <c r="A22" s="28"/>
      <c r="B22" s="81"/>
      <c r="C22" s="29"/>
      <c r="D22" s="5">
        <f t="shared" si="2"/>
      </c>
      <c r="E22" s="33"/>
      <c r="F22" s="10">
        <v>21</v>
      </c>
      <c r="G22" s="38" t="str">
        <f>'決算書'!C24</f>
        <v>利子割引料</v>
      </c>
      <c r="H22" s="58">
        <f t="shared" si="1"/>
        <v>0</v>
      </c>
      <c r="I22" s="14"/>
      <c r="K22"/>
      <c r="L22"/>
      <c r="M22"/>
      <c r="N22"/>
      <c r="O22"/>
      <c r="P22"/>
      <c r="Q22"/>
      <c r="R22"/>
      <c r="S22"/>
      <c r="T22"/>
      <c r="U22"/>
      <c r="V22"/>
    </row>
    <row r="23" spans="1:22" ht="15.75" customHeight="1">
      <c r="A23" s="28"/>
      <c r="B23" s="81" t="s">
        <v>6</v>
      </c>
      <c r="C23" s="29"/>
      <c r="D23" s="5">
        <f t="shared" si="2"/>
      </c>
      <c r="E23" s="33"/>
      <c r="F23" s="10">
        <v>22</v>
      </c>
      <c r="G23" s="38" t="str">
        <f>'決算書'!C25</f>
        <v>地代家賃</v>
      </c>
      <c r="H23" s="58">
        <f t="shared" si="1"/>
        <v>30000</v>
      </c>
      <c r="I23" s="14"/>
      <c r="K23"/>
      <c r="L23"/>
      <c r="M23"/>
      <c r="N23"/>
      <c r="O23"/>
      <c r="P23"/>
      <c r="Q23"/>
      <c r="R23"/>
      <c r="S23"/>
      <c r="T23"/>
      <c r="U23"/>
      <c r="V23"/>
    </row>
    <row r="24" spans="1:22" ht="15.75" customHeight="1">
      <c r="A24" s="28"/>
      <c r="B24" s="81"/>
      <c r="C24" s="29"/>
      <c r="D24" s="5">
        <f t="shared" si="2"/>
      </c>
      <c r="E24" s="33"/>
      <c r="F24" s="10">
        <v>23</v>
      </c>
      <c r="G24" s="38" t="str">
        <f>'決算書'!C26</f>
        <v>貸倒金</v>
      </c>
      <c r="H24" s="58">
        <f t="shared" si="1"/>
        <v>0</v>
      </c>
      <c r="I24" s="14"/>
      <c r="K24"/>
      <c r="L24"/>
      <c r="M24"/>
      <c r="N24"/>
      <c r="O24"/>
      <c r="P24"/>
      <c r="Q24"/>
      <c r="R24"/>
      <c r="S24"/>
      <c r="T24"/>
      <c r="U24"/>
      <c r="V24"/>
    </row>
    <row r="25" spans="1:22" ht="15.75" customHeight="1">
      <c r="A25" s="28"/>
      <c r="B25" s="81"/>
      <c r="C25" s="29"/>
      <c r="D25" s="5">
        <f t="shared" si="2"/>
      </c>
      <c r="E25" s="33"/>
      <c r="F25" s="10">
        <v>24</v>
      </c>
      <c r="G25" s="38" t="str">
        <f>'決算書'!C27</f>
        <v>家事消費等</v>
      </c>
      <c r="H25" s="58">
        <f t="shared" si="1"/>
        <v>0</v>
      </c>
      <c r="I25" s="14"/>
      <c r="K25"/>
      <c r="L25"/>
      <c r="M25"/>
      <c r="N25"/>
      <c r="O25"/>
      <c r="P25"/>
      <c r="Q25"/>
      <c r="R25"/>
      <c r="S25"/>
      <c r="T25"/>
      <c r="U25"/>
      <c r="V25"/>
    </row>
    <row r="26" spans="1:22" s="3" customFormat="1" ht="18">
      <c r="A26" s="28"/>
      <c r="B26" s="81"/>
      <c r="C26" s="29"/>
      <c r="D26" s="5">
        <f t="shared" si="2"/>
      </c>
      <c r="E26" s="33"/>
      <c r="F26" s="10">
        <v>25</v>
      </c>
      <c r="G26" s="38" t="str">
        <f>'決算書'!C28</f>
        <v>リ-ス</v>
      </c>
      <c r="H26" s="58">
        <f t="shared" si="1"/>
        <v>0</v>
      </c>
      <c r="I26" s="14"/>
      <c r="J26" s="17"/>
      <c r="K26"/>
      <c r="L26"/>
      <c r="M26"/>
      <c r="N26"/>
      <c r="O26"/>
      <c r="P26"/>
      <c r="Q26"/>
      <c r="R26"/>
      <c r="S26"/>
      <c r="T26"/>
      <c r="U26"/>
      <c r="V26"/>
    </row>
    <row r="27" spans="1:22" s="3" customFormat="1" ht="18">
      <c r="A27" s="28"/>
      <c r="B27" s="81"/>
      <c r="C27" s="29"/>
      <c r="D27" s="5">
        <f t="shared" si="2"/>
      </c>
      <c r="E27" s="33"/>
      <c r="F27" s="21">
        <v>26</v>
      </c>
      <c r="G27" s="38" t="str">
        <f>'決算書'!C29</f>
        <v>?</v>
      </c>
      <c r="H27" s="58">
        <f t="shared" si="1"/>
        <v>0</v>
      </c>
      <c r="I27" s="14"/>
      <c r="J27" s="17"/>
      <c r="K27"/>
      <c r="L27"/>
      <c r="M27"/>
      <c r="N27"/>
      <c r="O27"/>
      <c r="P27"/>
      <c r="Q27"/>
      <c r="R27"/>
      <c r="S27"/>
      <c r="T27"/>
      <c r="U27"/>
      <c r="V27"/>
    </row>
    <row r="28" spans="1:22" ht="18">
      <c r="A28" s="28"/>
      <c r="B28" s="81"/>
      <c r="C28" s="29"/>
      <c r="D28" s="5">
        <f t="shared" si="2"/>
      </c>
      <c r="E28" s="33"/>
      <c r="F28" s="21">
        <v>27</v>
      </c>
      <c r="G28" s="38" t="str">
        <f>'決算書'!C30</f>
        <v>?</v>
      </c>
      <c r="H28" s="58">
        <f t="shared" si="1"/>
        <v>0</v>
      </c>
      <c r="I28" s="14"/>
      <c r="K28"/>
      <c r="L28"/>
      <c r="M28"/>
      <c r="N28"/>
      <c r="O28"/>
      <c r="P28"/>
      <c r="Q28"/>
      <c r="R28"/>
      <c r="S28"/>
      <c r="T28"/>
      <c r="U28"/>
      <c r="V28"/>
    </row>
    <row r="29" spans="1:22" ht="18">
      <c r="A29" s="28"/>
      <c r="B29" s="81"/>
      <c r="C29" s="29"/>
      <c r="D29" s="5">
        <f t="shared" si="2"/>
      </c>
      <c r="E29" s="33"/>
      <c r="F29" s="21">
        <v>28</v>
      </c>
      <c r="G29" s="38" t="str">
        <f>'決算書'!C31</f>
        <v>?</v>
      </c>
      <c r="H29" s="58">
        <f t="shared" si="1"/>
        <v>0</v>
      </c>
      <c r="I29" s="14"/>
      <c r="K29"/>
      <c r="L29"/>
      <c r="M29"/>
      <c r="N29"/>
      <c r="O29"/>
      <c r="P29"/>
      <c r="Q29"/>
      <c r="R29"/>
      <c r="S29"/>
      <c r="T29"/>
      <c r="U29"/>
      <c r="V29"/>
    </row>
    <row r="30" spans="1:22" ht="18">
      <c r="A30" s="28"/>
      <c r="B30" s="81"/>
      <c r="C30" s="29"/>
      <c r="D30" s="5">
        <f t="shared" si="2"/>
      </c>
      <c r="E30" s="33"/>
      <c r="F30" s="21">
        <v>29</v>
      </c>
      <c r="G30" s="38" t="str">
        <f>'決算書'!C32</f>
        <v>?</v>
      </c>
      <c r="H30" s="58">
        <f t="shared" si="1"/>
        <v>0</v>
      </c>
      <c r="I30" s="14"/>
      <c r="K30"/>
      <c r="L30"/>
      <c r="M30"/>
      <c r="N30"/>
      <c r="O30"/>
      <c r="P30"/>
      <c r="Q30"/>
      <c r="R30"/>
      <c r="S30"/>
      <c r="T30"/>
      <c r="U30"/>
      <c r="V30"/>
    </row>
    <row r="31" spans="1:22" ht="18">
      <c r="A31" s="28"/>
      <c r="B31" s="81"/>
      <c r="C31" s="29"/>
      <c r="D31" s="5">
        <f t="shared" si="2"/>
      </c>
      <c r="E31" s="33"/>
      <c r="F31" s="21">
        <v>30</v>
      </c>
      <c r="G31" s="38" t="str">
        <f>'決算書'!C33</f>
        <v>?</v>
      </c>
      <c r="H31" s="58">
        <f t="shared" si="1"/>
        <v>0</v>
      </c>
      <c r="I31" s="14"/>
      <c r="K31"/>
      <c r="L31"/>
      <c r="M31"/>
      <c r="N31"/>
      <c r="O31"/>
      <c r="P31"/>
      <c r="Q31"/>
      <c r="R31"/>
      <c r="S31"/>
      <c r="T31"/>
      <c r="U31"/>
      <c r="V31"/>
    </row>
    <row r="32" spans="1:22" ht="18">
      <c r="A32" s="28"/>
      <c r="B32" s="81"/>
      <c r="C32" s="29"/>
      <c r="D32" s="5">
        <f t="shared" si="2"/>
      </c>
      <c r="E32" s="33"/>
      <c r="F32" s="21">
        <v>31</v>
      </c>
      <c r="G32" s="38" t="str">
        <f>'決算書'!C34</f>
        <v>?</v>
      </c>
      <c r="H32" s="58">
        <f t="shared" si="1"/>
        <v>0</v>
      </c>
      <c r="I32" s="14"/>
      <c r="K32"/>
      <c r="L32"/>
      <c r="M32"/>
      <c r="N32"/>
      <c r="O32"/>
      <c r="P32"/>
      <c r="Q32"/>
      <c r="R32"/>
      <c r="S32"/>
      <c r="T32"/>
      <c r="U32"/>
      <c r="V32"/>
    </row>
    <row r="33" spans="1:22" ht="18.75" thickBot="1">
      <c r="A33" s="28"/>
      <c r="B33" s="81"/>
      <c r="C33" s="29"/>
      <c r="D33" s="5">
        <f t="shared" si="2"/>
      </c>
      <c r="E33" s="33"/>
      <c r="F33" s="22">
        <v>32</v>
      </c>
      <c r="G33" s="42" t="str">
        <f>'決算書'!C35</f>
        <v>消費税</v>
      </c>
      <c r="H33" s="60">
        <f t="shared" si="1"/>
        <v>0</v>
      </c>
      <c r="I33" s="14"/>
      <c r="K33"/>
      <c r="L33"/>
      <c r="M33"/>
      <c r="N33"/>
      <c r="O33"/>
      <c r="P33"/>
      <c r="Q33"/>
      <c r="R33"/>
      <c r="S33"/>
      <c r="T33"/>
      <c r="U33"/>
      <c r="V33"/>
    </row>
    <row r="34" spans="1:22" ht="18.75" thickBot="1">
      <c r="A34" s="28"/>
      <c r="B34" s="81"/>
      <c r="C34" s="29"/>
      <c r="D34" s="5">
        <f t="shared" si="2"/>
      </c>
      <c r="E34" s="33"/>
      <c r="F34" s="23">
        <v>33</v>
      </c>
      <c r="G34" s="36" t="str">
        <f>'決算書'!C36</f>
        <v>計</v>
      </c>
      <c r="H34" s="54">
        <f>SUM(H9:H33)</f>
        <v>30000</v>
      </c>
      <c r="I34" s="14"/>
      <c r="K34"/>
      <c r="L34"/>
      <c r="M34"/>
      <c r="N34"/>
      <c r="O34"/>
      <c r="P34"/>
      <c r="Q34"/>
      <c r="R34"/>
      <c r="S34"/>
      <c r="T34"/>
      <c r="U34"/>
      <c r="V34"/>
    </row>
    <row r="35" spans="1:22" ht="18.75" thickBot="1">
      <c r="A35" s="28"/>
      <c r="B35" s="81"/>
      <c r="C35" s="29"/>
      <c r="D35" s="5">
        <f aca="true" t="shared" si="3" ref="D35:D50">IF(OR(C35&lt;1,C35=2,C35&gt;52,(AND(C35&gt;32,C35&lt;40)),(AND(C35&gt;40,C35&lt;50)),(AND(C35&gt;3,C35&lt;8))),"",VLOOKUP(C35,$F$2:$G$53,2))</f>
      </c>
      <c r="E35" s="33"/>
      <c r="F35" s="23">
        <v>34</v>
      </c>
      <c r="G35" s="40" t="str">
        <f>'決算書'!C37</f>
        <v>差引金額（７-33）</v>
      </c>
      <c r="H35" s="54">
        <f>IF(ISERROR(H8-H34)=TRUE,0,(H8-H34))</f>
        <v>25000</v>
      </c>
      <c r="I35" s="14"/>
      <c r="K35"/>
      <c r="L35"/>
      <c r="M35"/>
      <c r="N35"/>
      <c r="O35"/>
      <c r="P35"/>
      <c r="Q35"/>
      <c r="R35"/>
      <c r="S35"/>
      <c r="T35"/>
      <c r="U35"/>
      <c r="V35"/>
    </row>
    <row r="36" spans="1:22" ht="18">
      <c r="A36" s="28"/>
      <c r="B36" s="81"/>
      <c r="C36" s="29"/>
      <c r="D36" s="5">
        <f t="shared" si="3"/>
      </c>
      <c r="E36" s="33"/>
      <c r="F36" s="9">
        <v>35</v>
      </c>
      <c r="G36" s="43" t="str">
        <f>'決算書'!C38</f>
        <v>貸倒引当金</v>
      </c>
      <c r="H36" s="56"/>
      <c r="I36" s="14"/>
      <c r="K36"/>
      <c r="L36"/>
      <c r="M36"/>
      <c r="N36"/>
      <c r="O36"/>
      <c r="P36"/>
      <c r="Q36"/>
      <c r="R36"/>
      <c r="S36"/>
      <c r="T36"/>
      <c r="U36"/>
      <c r="V36"/>
    </row>
    <row r="37" spans="1:22" ht="18">
      <c r="A37" s="28"/>
      <c r="B37" s="81"/>
      <c r="C37" s="29"/>
      <c r="D37" s="5">
        <f t="shared" si="3"/>
      </c>
      <c r="E37" s="33"/>
      <c r="F37" s="10">
        <v>36</v>
      </c>
      <c r="G37" s="38" t="str">
        <f>'決算書'!C39</f>
        <v>?</v>
      </c>
      <c r="H37" s="58"/>
      <c r="I37" s="14"/>
      <c r="K37" s="16"/>
      <c r="L37"/>
      <c r="M37"/>
      <c r="N37"/>
      <c r="O37"/>
      <c r="P37"/>
      <c r="Q37"/>
      <c r="R37"/>
      <c r="S37"/>
      <c r="T37"/>
      <c r="U37"/>
      <c r="V37"/>
    </row>
    <row r="38" spans="1:22" ht="18">
      <c r="A38" s="28"/>
      <c r="B38" s="81"/>
      <c r="C38" s="29"/>
      <c r="D38" s="5">
        <f t="shared" si="3"/>
      </c>
      <c r="E38" s="33"/>
      <c r="F38" s="10">
        <v>37</v>
      </c>
      <c r="G38" s="38" t="str">
        <f>'決算書'!C40</f>
        <v>?</v>
      </c>
      <c r="H38" s="58"/>
      <c r="I38" s="14"/>
      <c r="K38"/>
      <c r="L38"/>
      <c r="M38"/>
      <c r="N38"/>
      <c r="O38"/>
      <c r="P38"/>
      <c r="Q38"/>
      <c r="R38"/>
      <c r="S38"/>
      <c r="T38"/>
      <c r="U38"/>
      <c r="V38"/>
    </row>
    <row r="39" spans="1:22" ht="18">
      <c r="A39" s="28"/>
      <c r="B39" s="81"/>
      <c r="C39" s="29"/>
      <c r="D39" s="5">
        <f t="shared" si="3"/>
      </c>
      <c r="E39" s="33"/>
      <c r="F39" s="10">
        <v>38</v>
      </c>
      <c r="G39" s="38" t="str">
        <f>'決算書'!C41</f>
        <v>?</v>
      </c>
      <c r="H39" s="58"/>
      <c r="I39" s="14"/>
      <c r="K39"/>
      <c r="L39"/>
      <c r="M39"/>
      <c r="N39"/>
      <c r="O39"/>
      <c r="P39"/>
      <c r="Q39"/>
      <c r="R39"/>
      <c r="S39"/>
      <c r="T39"/>
      <c r="U39"/>
      <c r="V39"/>
    </row>
    <row r="40" spans="1:22" ht="18.75" thickBot="1">
      <c r="A40" s="28"/>
      <c r="B40" s="81"/>
      <c r="C40" s="29"/>
      <c r="D40" s="5">
        <f t="shared" si="3"/>
      </c>
      <c r="E40" s="33"/>
      <c r="F40" s="20">
        <v>39</v>
      </c>
      <c r="G40" s="42" t="str">
        <f>'決算書'!C42</f>
        <v>計</v>
      </c>
      <c r="H40" s="60">
        <f>SUM(H36:H39)</f>
        <v>0</v>
      </c>
      <c r="I40" s="14"/>
      <c r="K40"/>
      <c r="L40"/>
      <c r="M40"/>
      <c r="N40"/>
      <c r="O40"/>
      <c r="P40"/>
      <c r="Q40"/>
      <c r="R40"/>
      <c r="S40"/>
      <c r="T40"/>
      <c r="U40"/>
      <c r="V40"/>
    </row>
    <row r="41" spans="1:22" ht="18">
      <c r="A41" s="28"/>
      <c r="B41" s="81"/>
      <c r="C41" s="29"/>
      <c r="D41" s="5">
        <f t="shared" si="3"/>
      </c>
      <c r="E41" s="33"/>
      <c r="F41" s="9">
        <v>40</v>
      </c>
      <c r="G41" s="41" t="str">
        <f>'決算書'!C43</f>
        <v>専従者給与</v>
      </c>
      <c r="H41" s="56">
        <f>SUMIF($C$2:$C$201,F41,$E$2:$E$201)</f>
        <v>0</v>
      </c>
      <c r="I41" s="14"/>
      <c r="K41"/>
      <c r="L41"/>
      <c r="M41"/>
      <c r="N41"/>
      <c r="O41"/>
      <c r="P41"/>
      <c r="Q41"/>
      <c r="R41"/>
      <c r="S41"/>
      <c r="T41"/>
      <c r="U41"/>
      <c r="V41"/>
    </row>
    <row r="42" spans="1:22" ht="18">
      <c r="A42" s="28"/>
      <c r="B42" s="81"/>
      <c r="C42" s="29"/>
      <c r="D42" s="5">
        <f t="shared" si="3"/>
      </c>
      <c r="E42" s="33"/>
      <c r="F42" s="10">
        <v>41</v>
      </c>
      <c r="G42" s="43" t="str">
        <f>'決算書'!C44</f>
        <v>貸倒引当金</v>
      </c>
      <c r="H42" s="58"/>
      <c r="I42" s="14"/>
      <c r="K42"/>
      <c r="L42"/>
      <c r="M42"/>
      <c r="N42"/>
      <c r="O42"/>
      <c r="P42"/>
      <c r="Q42"/>
      <c r="R42"/>
      <c r="S42"/>
      <c r="T42"/>
      <c r="U42"/>
      <c r="V42"/>
    </row>
    <row r="43" spans="1:22" ht="18">
      <c r="A43" s="28"/>
      <c r="B43" s="81"/>
      <c r="C43" s="29"/>
      <c r="D43" s="5">
        <f t="shared" si="3"/>
      </c>
      <c r="E43" s="33"/>
      <c r="F43" s="10">
        <v>42</v>
      </c>
      <c r="G43" s="38" t="str">
        <f>'決算書'!C45</f>
        <v>?</v>
      </c>
      <c r="H43" s="58"/>
      <c r="I43" s="14"/>
      <c r="K43"/>
      <c r="L43"/>
      <c r="M43"/>
      <c r="N43"/>
      <c r="O43"/>
      <c r="P43"/>
      <c r="Q43"/>
      <c r="R43"/>
      <c r="S43"/>
      <c r="T43"/>
      <c r="U43"/>
      <c r="V43"/>
    </row>
    <row r="44" spans="1:22" ht="18">
      <c r="A44" s="28"/>
      <c r="B44" s="81"/>
      <c r="C44" s="29"/>
      <c r="D44" s="5">
        <f t="shared" si="3"/>
      </c>
      <c r="E44" s="33"/>
      <c r="F44" s="10">
        <v>43</v>
      </c>
      <c r="G44" s="38" t="str">
        <f>'決算書'!C46</f>
        <v>?</v>
      </c>
      <c r="H44" s="58"/>
      <c r="I44" s="14"/>
      <c r="K44"/>
      <c r="L44"/>
      <c r="M44"/>
      <c r="N44"/>
      <c r="O44"/>
      <c r="P44"/>
      <c r="Q44"/>
      <c r="R44"/>
      <c r="S44"/>
      <c r="T44"/>
      <c r="U44"/>
      <c r="V44"/>
    </row>
    <row r="45" spans="1:22" ht="18">
      <c r="A45" s="28"/>
      <c r="B45" s="81"/>
      <c r="C45" s="29"/>
      <c r="D45" s="5">
        <f t="shared" si="3"/>
      </c>
      <c r="E45" s="33"/>
      <c r="F45" s="10">
        <v>44</v>
      </c>
      <c r="G45" s="38" t="str">
        <f>'決算書'!C47</f>
        <v>?</v>
      </c>
      <c r="H45" s="58"/>
      <c r="I45" s="14"/>
      <c r="K45"/>
      <c r="L45"/>
      <c r="M45"/>
      <c r="N45"/>
      <c r="O45"/>
      <c r="P45"/>
      <c r="Q45"/>
      <c r="R45"/>
      <c r="S45"/>
      <c r="T45"/>
      <c r="U45"/>
      <c r="V45"/>
    </row>
    <row r="46" spans="1:22" ht="18.75" thickBot="1">
      <c r="A46" s="28"/>
      <c r="B46" s="81"/>
      <c r="C46" s="29"/>
      <c r="D46" s="5">
        <f t="shared" si="3"/>
      </c>
      <c r="E46" s="33"/>
      <c r="F46" s="20">
        <v>45</v>
      </c>
      <c r="G46" s="42" t="str">
        <f>'決算書'!C48</f>
        <v>計</v>
      </c>
      <c r="H46" s="60">
        <f>SUM(H41:H45)</f>
        <v>0</v>
      </c>
      <c r="I46" s="14"/>
      <c r="K46"/>
      <c r="L46"/>
      <c r="M46"/>
      <c r="N46"/>
      <c r="O46"/>
      <c r="P46"/>
      <c r="Q46"/>
      <c r="R46"/>
      <c r="S46"/>
      <c r="T46"/>
      <c r="U46"/>
      <c r="V46"/>
    </row>
    <row r="47" spans="1:22" ht="18.75" thickBot="1">
      <c r="A47" s="28"/>
      <c r="B47" s="81"/>
      <c r="C47" s="29"/>
      <c r="D47" s="5">
        <f t="shared" si="3"/>
      </c>
      <c r="E47" s="33"/>
      <c r="F47" s="12">
        <v>46</v>
      </c>
      <c r="G47" s="40" t="str">
        <f>'決算書'!C49</f>
        <v>青控除前(34+39-45)</v>
      </c>
      <c r="H47" s="54">
        <f>IF(ISERROR(H35+H40-H46)=TRUE,0,(H35+H40-H46))</f>
        <v>25000</v>
      </c>
      <c r="I47" s="14"/>
      <c r="K47"/>
      <c r="L47"/>
      <c r="M47"/>
      <c r="N47"/>
      <c r="O47"/>
      <c r="P47"/>
      <c r="Q47"/>
      <c r="R47"/>
      <c r="S47"/>
      <c r="T47"/>
      <c r="U47"/>
      <c r="V47"/>
    </row>
    <row r="48" spans="1:22" ht="18.75" thickBot="1">
      <c r="A48" s="28"/>
      <c r="B48" s="81"/>
      <c r="C48" s="29"/>
      <c r="D48" s="5">
        <f t="shared" si="3"/>
      </c>
      <c r="E48" s="33"/>
      <c r="F48" s="12">
        <v>47</v>
      </c>
      <c r="G48" s="43" t="str">
        <f>'決算書'!C50</f>
        <v>青色控除</v>
      </c>
      <c r="H48" s="54">
        <v>0</v>
      </c>
      <c r="I48" s="14"/>
      <c r="K48"/>
      <c r="L48"/>
      <c r="M48"/>
      <c r="N48"/>
      <c r="O48"/>
      <c r="P48"/>
      <c r="Q48"/>
      <c r="R48"/>
      <c r="S48"/>
      <c r="T48"/>
      <c r="U48"/>
      <c r="V48"/>
    </row>
    <row r="49" spans="1:22" ht="18.75" thickBot="1">
      <c r="A49" s="28"/>
      <c r="B49" s="81"/>
      <c r="C49" s="29"/>
      <c r="D49" s="5">
        <f t="shared" si="3"/>
      </c>
      <c r="E49" s="33"/>
      <c r="F49" s="12">
        <v>48</v>
      </c>
      <c r="G49" s="40" t="str">
        <f>'決算書'!C51</f>
        <v>所得金額(46-47)</v>
      </c>
      <c r="H49" s="54">
        <f>IF(ISERROR(H47-H48)=TRUE,0,(H47-H48))</f>
        <v>25000</v>
      </c>
      <c r="I49" s="14"/>
      <c r="K49"/>
      <c r="L49"/>
      <c r="M49"/>
      <c r="N49"/>
      <c r="O49"/>
      <c r="P49"/>
      <c r="Q49"/>
      <c r="R49"/>
      <c r="S49"/>
      <c r="T49"/>
      <c r="U49"/>
      <c r="V49"/>
    </row>
    <row r="50" spans="1:22" ht="18.75" thickBot="1">
      <c r="A50" s="28"/>
      <c r="B50" s="81"/>
      <c r="C50" s="29"/>
      <c r="D50" s="5">
        <f t="shared" si="3"/>
      </c>
      <c r="E50" s="33"/>
      <c r="F50" s="12">
        <v>49</v>
      </c>
      <c r="G50" s="44" t="str">
        <f>'決算書'!C52</f>
        <v>売掛金</v>
      </c>
      <c r="H50" s="76">
        <v>0</v>
      </c>
      <c r="I50" s="14"/>
      <c r="K50"/>
      <c r="L50"/>
      <c r="M50"/>
      <c r="N50"/>
      <c r="O50"/>
      <c r="P50"/>
      <c r="Q50"/>
      <c r="R50"/>
      <c r="S50"/>
      <c r="T50"/>
      <c r="U50"/>
      <c r="V50"/>
    </row>
    <row r="51" spans="1:22" ht="18.75" thickBot="1">
      <c r="A51" s="28"/>
      <c r="B51" s="81"/>
      <c r="C51" s="29"/>
      <c r="D51" s="5">
        <f aca="true" t="shared" si="4" ref="D51:D66">IF(OR(C51&lt;1,C51=2,C51&gt;52,(AND(C51&gt;32,C51&lt;40)),(AND(C51&gt;40,C51&lt;50)),(AND(C51&gt;3,C51&lt;8))),"",VLOOKUP(C51,$F$2:$G$53,2))</f>
      </c>
      <c r="E51" s="33"/>
      <c r="F51" s="12">
        <v>50</v>
      </c>
      <c r="G51" s="45" t="str">
        <f>'決算書'!C53</f>
        <v>入金</v>
      </c>
      <c r="H51" s="62">
        <f>SUMIF($C$2:$C$201,F51,$E$2:$E$201)</f>
        <v>0</v>
      </c>
      <c r="I51" s="14"/>
      <c r="K51"/>
      <c r="L51"/>
      <c r="M51"/>
      <c r="N51"/>
      <c r="O51"/>
      <c r="P51"/>
      <c r="Q51"/>
      <c r="R51"/>
      <c r="S51"/>
      <c r="T51"/>
      <c r="U51"/>
      <c r="V51"/>
    </row>
    <row r="52" spans="1:22" ht="18.75" thickBot="1">
      <c r="A52" s="28"/>
      <c r="B52" s="81"/>
      <c r="C52" s="29"/>
      <c r="D52" s="5">
        <f t="shared" si="4"/>
      </c>
      <c r="E52" s="33"/>
      <c r="F52" s="78">
        <v>51</v>
      </c>
      <c r="G52" s="80" t="str">
        <f>'決算書'!C54</f>
        <v>元金</v>
      </c>
      <c r="H52" s="79">
        <f>SUMIF($C$2:$C$202,F52,$E$2:$E$202)</f>
        <v>0</v>
      </c>
      <c r="I52" s="14"/>
      <c r="K52"/>
      <c r="L52"/>
      <c r="M52"/>
      <c r="N52"/>
      <c r="O52"/>
      <c r="P52"/>
      <c r="Q52"/>
      <c r="R52"/>
      <c r="S52"/>
      <c r="T52"/>
      <c r="U52"/>
      <c r="V52"/>
    </row>
    <row r="53" spans="1:22" ht="18.75" thickBot="1">
      <c r="A53" s="28"/>
      <c r="B53" s="81"/>
      <c r="C53" s="29"/>
      <c r="D53" s="5">
        <f t="shared" si="4"/>
      </c>
      <c r="E53" s="33"/>
      <c r="F53" s="78">
        <v>52</v>
      </c>
      <c r="G53" s="45" t="str">
        <f>'決算書'!C55</f>
        <v>借入</v>
      </c>
      <c r="H53" s="79">
        <f>SUMIF($C$2:$C$202,F53,$E$2:$E$202)</f>
        <v>0</v>
      </c>
      <c r="I53" s="14"/>
      <c r="K53"/>
      <c r="L53"/>
      <c r="M53"/>
      <c r="N53"/>
      <c r="O53"/>
      <c r="P53"/>
      <c r="Q53"/>
      <c r="R53"/>
      <c r="S53"/>
      <c r="T53"/>
      <c r="U53"/>
      <c r="V53"/>
    </row>
    <row r="54" spans="1:22" ht="18">
      <c r="A54" s="28"/>
      <c r="B54" s="81"/>
      <c r="C54" s="29"/>
      <c r="D54" s="5">
        <f t="shared" si="4"/>
      </c>
      <c r="E54" s="33"/>
      <c r="I54" s="14"/>
      <c r="K54"/>
      <c r="L54"/>
      <c r="M54"/>
      <c r="N54"/>
      <c r="O54"/>
      <c r="P54"/>
      <c r="Q54"/>
      <c r="R54"/>
      <c r="S54"/>
      <c r="T54"/>
      <c r="U54"/>
      <c r="V54"/>
    </row>
    <row r="55" spans="1:22" ht="18">
      <c r="A55" s="28"/>
      <c r="B55" s="81"/>
      <c r="C55" s="29"/>
      <c r="D55" s="5">
        <f t="shared" si="4"/>
      </c>
      <c r="E55" s="33"/>
      <c r="I55" s="14"/>
      <c r="K55"/>
      <c r="L55"/>
      <c r="M55"/>
      <c r="N55"/>
      <c r="O55"/>
      <c r="P55"/>
      <c r="Q55"/>
      <c r="R55"/>
      <c r="S55"/>
      <c r="T55"/>
      <c r="U55"/>
      <c r="V55"/>
    </row>
    <row r="56" spans="1:22" ht="18">
      <c r="A56" s="28"/>
      <c r="B56" s="81"/>
      <c r="C56" s="29"/>
      <c r="D56" s="5">
        <f t="shared" si="4"/>
      </c>
      <c r="E56" s="33"/>
      <c r="I56" s="14"/>
      <c r="K56"/>
      <c r="L56"/>
      <c r="M56"/>
      <c r="N56"/>
      <c r="O56"/>
      <c r="P56"/>
      <c r="Q56"/>
      <c r="R56"/>
      <c r="S56"/>
      <c r="T56"/>
      <c r="U56"/>
      <c r="V56"/>
    </row>
    <row r="57" spans="1:22" ht="18">
      <c r="A57" s="28"/>
      <c r="B57" s="81"/>
      <c r="C57" s="29"/>
      <c r="D57" s="5">
        <f t="shared" si="4"/>
      </c>
      <c r="E57" s="33"/>
      <c r="I57" s="14"/>
      <c r="K57"/>
      <c r="L57"/>
      <c r="M57"/>
      <c r="N57"/>
      <c r="O57"/>
      <c r="P57"/>
      <c r="Q57"/>
      <c r="R57"/>
      <c r="S57"/>
      <c r="T57"/>
      <c r="U57"/>
      <c r="V57"/>
    </row>
    <row r="58" spans="1:22" ht="18">
      <c r="A58" s="28"/>
      <c r="B58" s="81"/>
      <c r="C58" s="29"/>
      <c r="D58" s="5">
        <f t="shared" si="4"/>
      </c>
      <c r="E58" s="33"/>
      <c r="I58" s="14"/>
      <c r="K58"/>
      <c r="L58"/>
      <c r="M58"/>
      <c r="N58"/>
      <c r="O58"/>
      <c r="P58"/>
      <c r="Q58"/>
      <c r="R58"/>
      <c r="S58"/>
      <c r="T58"/>
      <c r="U58"/>
      <c r="V58"/>
    </row>
    <row r="59" spans="1:22" ht="18">
      <c r="A59" s="28"/>
      <c r="B59" s="81"/>
      <c r="C59" s="29"/>
      <c r="D59" s="5">
        <f t="shared" si="4"/>
      </c>
      <c r="E59" s="33"/>
      <c r="I59" s="14"/>
      <c r="K59"/>
      <c r="L59"/>
      <c r="M59"/>
      <c r="N59"/>
      <c r="O59"/>
      <c r="P59"/>
      <c r="Q59"/>
      <c r="R59"/>
      <c r="S59"/>
      <c r="T59"/>
      <c r="U59"/>
      <c r="V59"/>
    </row>
    <row r="60" spans="1:22" ht="18">
      <c r="A60" s="28"/>
      <c r="B60" s="81"/>
      <c r="C60" s="29"/>
      <c r="D60" s="5">
        <f t="shared" si="4"/>
      </c>
      <c r="E60" s="33"/>
      <c r="I60" s="14"/>
      <c r="K60"/>
      <c r="L60"/>
      <c r="M60"/>
      <c r="N60"/>
      <c r="O60"/>
      <c r="P60"/>
      <c r="Q60"/>
      <c r="R60"/>
      <c r="S60"/>
      <c r="T60"/>
      <c r="U60"/>
      <c r="V60"/>
    </row>
    <row r="61" spans="1:22" ht="18">
      <c r="A61" s="28"/>
      <c r="B61" s="81"/>
      <c r="C61" s="29"/>
      <c r="D61" s="5">
        <f t="shared" si="4"/>
      </c>
      <c r="E61" s="33"/>
      <c r="I61" s="14"/>
      <c r="K61"/>
      <c r="L61"/>
      <c r="M61"/>
      <c r="N61"/>
      <c r="O61"/>
      <c r="P61"/>
      <c r="Q61"/>
      <c r="R61"/>
      <c r="S61"/>
      <c r="T61"/>
      <c r="U61"/>
      <c r="V61"/>
    </row>
    <row r="62" spans="1:5" ht="18">
      <c r="A62" s="28"/>
      <c r="B62" s="81"/>
      <c r="C62" s="29"/>
      <c r="D62" s="5">
        <f t="shared" si="4"/>
      </c>
      <c r="E62" s="33"/>
    </row>
    <row r="63" spans="1:5" ht="18">
      <c r="A63" s="28"/>
      <c r="B63" s="81"/>
      <c r="C63" s="29"/>
      <c r="D63" s="5">
        <f t="shared" si="4"/>
      </c>
      <c r="E63" s="33"/>
    </row>
    <row r="64" spans="1:5" ht="18">
      <c r="A64" s="28"/>
      <c r="B64" s="81"/>
      <c r="C64" s="29"/>
      <c r="D64" s="5">
        <f t="shared" si="4"/>
      </c>
      <c r="E64" s="33"/>
    </row>
    <row r="65" spans="1:5" ht="18">
      <c r="A65" s="28"/>
      <c r="B65" s="81"/>
      <c r="C65" s="29"/>
      <c r="D65" s="5">
        <f t="shared" si="4"/>
      </c>
      <c r="E65" s="33"/>
    </row>
    <row r="66" spans="1:5" ht="18">
      <c r="A66" s="28"/>
      <c r="B66" s="81"/>
      <c r="C66" s="29"/>
      <c r="D66" s="5">
        <f t="shared" si="4"/>
      </c>
      <c r="E66" s="33"/>
    </row>
    <row r="67" spans="1:5" ht="18">
      <c r="A67" s="28"/>
      <c r="B67" s="81"/>
      <c r="C67" s="29"/>
      <c r="D67" s="5">
        <f aca="true" t="shared" si="5" ref="D67:D82">IF(OR(C67&lt;1,C67=2,C67&gt;52,(AND(C67&gt;32,C67&lt;40)),(AND(C67&gt;40,C67&lt;50)),(AND(C67&gt;3,C67&lt;8))),"",VLOOKUP(C67,$F$2:$G$53,2))</f>
      </c>
      <c r="E67" s="33"/>
    </row>
    <row r="68" spans="1:5" ht="18">
      <c r="A68" s="28"/>
      <c r="B68" s="81"/>
      <c r="C68" s="29"/>
      <c r="D68" s="5">
        <f t="shared" si="5"/>
      </c>
      <c r="E68" s="33"/>
    </row>
    <row r="69" spans="1:5" ht="18">
      <c r="A69" s="28"/>
      <c r="B69" s="81"/>
      <c r="C69" s="29"/>
      <c r="D69" s="5">
        <f t="shared" si="5"/>
      </c>
      <c r="E69" s="33"/>
    </row>
    <row r="70" spans="1:5" ht="18">
      <c r="A70" s="28"/>
      <c r="B70" s="81"/>
      <c r="C70" s="29"/>
      <c r="D70" s="5">
        <f t="shared" si="5"/>
      </c>
      <c r="E70" s="33"/>
    </row>
    <row r="71" spans="1:5" ht="18">
      <c r="A71" s="28"/>
      <c r="B71" s="81"/>
      <c r="C71" s="29"/>
      <c r="D71" s="5">
        <f t="shared" si="5"/>
      </c>
      <c r="E71" s="33"/>
    </row>
    <row r="72" spans="1:5" ht="18">
      <c r="A72" s="28"/>
      <c r="B72" s="81"/>
      <c r="C72" s="29"/>
      <c r="D72" s="5">
        <f t="shared" si="5"/>
      </c>
      <c r="E72" s="33"/>
    </row>
    <row r="73" spans="1:5" ht="18">
      <c r="A73" s="28"/>
      <c r="B73" s="81"/>
      <c r="C73" s="29"/>
      <c r="D73" s="5">
        <f t="shared" si="5"/>
      </c>
      <c r="E73" s="33"/>
    </row>
    <row r="74" spans="1:5" ht="18">
      <c r="A74" s="28"/>
      <c r="B74" s="81"/>
      <c r="C74" s="29"/>
      <c r="D74" s="5">
        <f t="shared" si="5"/>
      </c>
      <c r="E74" s="33"/>
    </row>
    <row r="75" spans="1:5" ht="18">
      <c r="A75" s="28"/>
      <c r="B75" s="81"/>
      <c r="C75" s="29"/>
      <c r="D75" s="5">
        <f t="shared" si="5"/>
      </c>
      <c r="E75" s="33"/>
    </row>
    <row r="76" spans="1:5" ht="18">
      <c r="A76" s="28"/>
      <c r="B76" s="81"/>
      <c r="C76" s="29"/>
      <c r="D76" s="5">
        <f t="shared" si="5"/>
      </c>
      <c r="E76" s="33"/>
    </row>
    <row r="77" spans="1:5" ht="18">
      <c r="A77" s="28"/>
      <c r="B77" s="81"/>
      <c r="C77" s="29"/>
      <c r="D77" s="5">
        <f t="shared" si="5"/>
      </c>
      <c r="E77" s="33"/>
    </row>
    <row r="78" spans="1:5" ht="18">
      <c r="A78" s="28"/>
      <c r="B78" s="81"/>
      <c r="C78" s="29"/>
      <c r="D78" s="5">
        <f t="shared" si="5"/>
      </c>
      <c r="E78" s="33"/>
    </row>
    <row r="79" spans="1:5" ht="18">
      <c r="A79" s="28"/>
      <c r="B79" s="81"/>
      <c r="C79" s="29"/>
      <c r="D79" s="5">
        <f t="shared" si="5"/>
      </c>
      <c r="E79" s="33"/>
    </row>
    <row r="80" spans="1:5" ht="18">
      <c r="A80" s="28"/>
      <c r="B80" s="81"/>
      <c r="C80" s="29"/>
      <c r="D80" s="5">
        <f t="shared" si="5"/>
      </c>
      <c r="E80" s="33"/>
    </row>
    <row r="81" spans="1:5" ht="18">
      <c r="A81" s="28"/>
      <c r="B81" s="81"/>
      <c r="C81" s="29"/>
      <c r="D81" s="5">
        <f t="shared" si="5"/>
      </c>
      <c r="E81" s="33"/>
    </row>
    <row r="82" spans="1:5" ht="18">
      <c r="A82" s="28"/>
      <c r="B82" s="81"/>
      <c r="C82" s="29"/>
      <c r="D82" s="5">
        <f t="shared" si="5"/>
      </c>
      <c r="E82" s="33"/>
    </row>
    <row r="83" spans="1:5" ht="18">
      <c r="A83" s="28"/>
      <c r="B83" s="81"/>
      <c r="C83" s="29"/>
      <c r="D83" s="5">
        <f aca="true" t="shared" si="6" ref="D83:D98">IF(OR(C83&lt;1,C83=2,C83&gt;52,(AND(C83&gt;32,C83&lt;40)),(AND(C83&gt;40,C83&lt;50)),(AND(C83&gt;3,C83&lt;8))),"",VLOOKUP(C83,$F$2:$G$53,2))</f>
      </c>
      <c r="E83" s="33"/>
    </row>
    <row r="84" spans="1:5" ht="18">
      <c r="A84" s="28"/>
      <c r="B84" s="81"/>
      <c r="C84" s="29"/>
      <c r="D84" s="5">
        <f t="shared" si="6"/>
      </c>
      <c r="E84" s="33"/>
    </row>
    <row r="85" spans="1:5" ht="18">
      <c r="A85" s="28"/>
      <c r="B85" s="81"/>
      <c r="C85" s="29"/>
      <c r="D85" s="5">
        <f t="shared" si="6"/>
      </c>
      <c r="E85" s="33"/>
    </row>
    <row r="86" spans="1:5" ht="18">
      <c r="A86" s="28"/>
      <c r="B86" s="81"/>
      <c r="C86" s="29"/>
      <c r="D86" s="5">
        <f t="shared" si="6"/>
      </c>
      <c r="E86" s="33"/>
    </row>
    <row r="87" spans="1:5" ht="18">
      <c r="A87" s="28"/>
      <c r="B87" s="81"/>
      <c r="C87" s="29"/>
      <c r="D87" s="5">
        <f t="shared" si="6"/>
      </c>
      <c r="E87" s="33"/>
    </row>
    <row r="88" spans="1:5" ht="18">
      <c r="A88" s="28"/>
      <c r="B88" s="81"/>
      <c r="C88" s="29"/>
      <c r="D88" s="5">
        <f t="shared" si="6"/>
      </c>
      <c r="E88" s="33"/>
    </row>
    <row r="89" spans="1:5" ht="18">
      <c r="A89" s="28"/>
      <c r="B89" s="81"/>
      <c r="C89" s="29"/>
      <c r="D89" s="5">
        <f t="shared" si="6"/>
      </c>
      <c r="E89" s="33"/>
    </row>
    <row r="90" spans="1:5" ht="18">
      <c r="A90" s="28"/>
      <c r="B90" s="81"/>
      <c r="C90" s="29"/>
      <c r="D90" s="5">
        <f t="shared" si="6"/>
      </c>
      <c r="E90" s="33"/>
    </row>
    <row r="91" spans="1:5" ht="18">
      <c r="A91" s="28"/>
      <c r="B91" s="81"/>
      <c r="C91" s="29"/>
      <c r="D91" s="5">
        <f t="shared" si="6"/>
      </c>
      <c r="E91" s="33"/>
    </row>
    <row r="92" spans="1:5" ht="18">
      <c r="A92" s="28"/>
      <c r="B92" s="81"/>
      <c r="C92" s="29"/>
      <c r="D92" s="5">
        <f t="shared" si="6"/>
      </c>
      <c r="E92" s="33"/>
    </row>
    <row r="93" spans="1:5" ht="18">
      <c r="A93" s="28"/>
      <c r="B93" s="81"/>
      <c r="C93" s="29"/>
      <c r="D93" s="5">
        <f t="shared" si="6"/>
      </c>
      <c r="E93" s="33"/>
    </row>
    <row r="94" spans="1:5" ht="18">
      <c r="A94" s="28"/>
      <c r="B94" s="81"/>
      <c r="C94" s="29"/>
      <c r="D94" s="5">
        <f t="shared" si="6"/>
      </c>
      <c r="E94" s="33"/>
    </row>
    <row r="95" spans="1:5" ht="18">
      <c r="A95" s="28"/>
      <c r="B95" s="81"/>
      <c r="C95" s="29"/>
      <c r="D95" s="5">
        <f t="shared" si="6"/>
      </c>
      <c r="E95" s="33"/>
    </row>
    <row r="96" spans="1:5" ht="18">
      <c r="A96" s="28"/>
      <c r="B96" s="81"/>
      <c r="C96" s="29"/>
      <c r="D96" s="5">
        <f t="shared" si="6"/>
      </c>
      <c r="E96" s="33"/>
    </row>
    <row r="97" spans="1:5" ht="18">
      <c r="A97" s="28"/>
      <c r="B97" s="81"/>
      <c r="C97" s="29"/>
      <c r="D97" s="5">
        <f t="shared" si="6"/>
      </c>
      <c r="E97" s="33"/>
    </row>
    <row r="98" spans="1:5" ht="18">
      <c r="A98" s="28"/>
      <c r="B98" s="81"/>
      <c r="C98" s="29"/>
      <c r="D98" s="5">
        <f t="shared" si="6"/>
      </c>
      <c r="E98" s="33"/>
    </row>
    <row r="99" spans="1:5" ht="18">
      <c r="A99" s="28"/>
      <c r="B99" s="81"/>
      <c r="C99" s="29"/>
      <c r="D99" s="5">
        <f aca="true" t="shared" si="7" ref="D99:D114">IF(OR(C99&lt;1,C99=2,C99&gt;52,(AND(C99&gt;32,C99&lt;40)),(AND(C99&gt;40,C99&lt;50)),(AND(C99&gt;3,C99&lt;8))),"",VLOOKUP(C99,$F$2:$G$53,2))</f>
      </c>
      <c r="E99" s="33"/>
    </row>
    <row r="100" spans="1:5" ht="18">
      <c r="A100" s="28"/>
      <c r="B100" s="81"/>
      <c r="C100" s="29"/>
      <c r="D100" s="5">
        <f t="shared" si="7"/>
      </c>
      <c r="E100" s="33"/>
    </row>
    <row r="101" spans="1:5" ht="18">
      <c r="A101" s="28"/>
      <c r="B101" s="81"/>
      <c r="C101" s="29"/>
      <c r="D101" s="5">
        <f t="shared" si="7"/>
      </c>
      <c r="E101" s="33"/>
    </row>
    <row r="102" spans="1:5" ht="18">
      <c r="A102" s="28"/>
      <c r="B102" s="81"/>
      <c r="C102" s="29"/>
      <c r="D102" s="5">
        <f t="shared" si="7"/>
      </c>
      <c r="E102" s="33"/>
    </row>
    <row r="103" spans="1:5" ht="18">
      <c r="A103" s="28"/>
      <c r="B103" s="81"/>
      <c r="C103" s="29"/>
      <c r="D103" s="5">
        <f t="shared" si="7"/>
      </c>
      <c r="E103" s="33"/>
    </row>
    <row r="104" spans="1:5" ht="18">
      <c r="A104" s="28"/>
      <c r="B104" s="81"/>
      <c r="C104" s="29"/>
      <c r="D104" s="5">
        <f t="shared" si="7"/>
      </c>
      <c r="E104" s="33"/>
    </row>
    <row r="105" spans="1:5" ht="18">
      <c r="A105" s="28"/>
      <c r="B105" s="81"/>
      <c r="C105" s="29"/>
      <c r="D105" s="5">
        <f t="shared" si="7"/>
      </c>
      <c r="E105" s="33"/>
    </row>
    <row r="106" spans="1:5" ht="18">
      <c r="A106" s="28"/>
      <c r="B106" s="81"/>
      <c r="C106" s="29"/>
      <c r="D106" s="5">
        <f t="shared" si="7"/>
      </c>
      <c r="E106" s="33"/>
    </row>
    <row r="107" spans="1:5" ht="18">
      <c r="A107" s="28"/>
      <c r="B107" s="81"/>
      <c r="C107" s="29"/>
      <c r="D107" s="5">
        <f t="shared" si="7"/>
      </c>
      <c r="E107" s="33"/>
    </row>
    <row r="108" spans="1:5" ht="18">
      <c r="A108" s="28"/>
      <c r="B108" s="81"/>
      <c r="C108" s="29"/>
      <c r="D108" s="5">
        <f t="shared" si="7"/>
      </c>
      <c r="E108" s="33"/>
    </row>
    <row r="109" spans="1:5" ht="18">
      <c r="A109" s="28"/>
      <c r="B109" s="81"/>
      <c r="C109" s="29"/>
      <c r="D109" s="5">
        <f t="shared" si="7"/>
      </c>
      <c r="E109" s="33"/>
    </row>
    <row r="110" spans="1:5" ht="18">
      <c r="A110" s="28"/>
      <c r="B110" s="81"/>
      <c r="C110" s="29"/>
      <c r="D110" s="5">
        <f t="shared" si="7"/>
      </c>
      <c r="E110" s="33"/>
    </row>
    <row r="111" spans="1:5" ht="18">
      <c r="A111" s="28"/>
      <c r="B111" s="81"/>
      <c r="C111" s="29"/>
      <c r="D111" s="5">
        <f t="shared" si="7"/>
      </c>
      <c r="E111" s="33"/>
    </row>
    <row r="112" spans="1:5" ht="18">
      <c r="A112" s="28"/>
      <c r="B112" s="81"/>
      <c r="C112" s="29"/>
      <c r="D112" s="5">
        <f t="shared" si="7"/>
      </c>
      <c r="E112" s="33"/>
    </row>
    <row r="113" spans="1:5" ht="18">
      <c r="A113" s="28"/>
      <c r="B113" s="81"/>
      <c r="C113" s="29"/>
      <c r="D113" s="5">
        <f t="shared" si="7"/>
      </c>
      <c r="E113" s="33"/>
    </row>
    <row r="114" spans="1:5" ht="18">
      <c r="A114" s="28"/>
      <c r="B114" s="81"/>
      <c r="C114" s="29"/>
      <c r="D114" s="5">
        <f t="shared" si="7"/>
      </c>
      <c r="E114" s="33"/>
    </row>
    <row r="115" spans="1:5" ht="18">
      <c r="A115" s="28"/>
      <c r="B115" s="81"/>
      <c r="C115" s="29"/>
      <c r="D115" s="5">
        <f aca="true" t="shared" si="8" ref="D115:D130">IF(OR(C115&lt;1,C115=2,C115&gt;52,(AND(C115&gt;32,C115&lt;40)),(AND(C115&gt;40,C115&lt;50)),(AND(C115&gt;3,C115&lt;8))),"",VLOOKUP(C115,$F$2:$G$53,2))</f>
      </c>
      <c r="E115" s="33"/>
    </row>
    <row r="116" spans="1:5" ht="18">
      <c r="A116" s="28"/>
      <c r="B116" s="81"/>
      <c r="C116" s="29"/>
      <c r="D116" s="5">
        <f t="shared" si="8"/>
      </c>
      <c r="E116" s="33"/>
    </row>
    <row r="117" spans="1:5" ht="18">
      <c r="A117" s="28"/>
      <c r="B117" s="81"/>
      <c r="C117" s="29"/>
      <c r="D117" s="5">
        <f t="shared" si="8"/>
      </c>
      <c r="E117" s="33"/>
    </row>
    <row r="118" spans="1:5" ht="18">
      <c r="A118" s="28"/>
      <c r="B118" s="81"/>
      <c r="C118" s="29"/>
      <c r="D118" s="5">
        <f t="shared" si="8"/>
      </c>
      <c r="E118" s="33"/>
    </row>
    <row r="119" spans="1:5" ht="18">
      <c r="A119" s="28"/>
      <c r="B119" s="81"/>
      <c r="C119" s="29"/>
      <c r="D119" s="5">
        <f t="shared" si="8"/>
      </c>
      <c r="E119" s="33"/>
    </row>
    <row r="120" spans="1:5" ht="18">
      <c r="A120" s="28"/>
      <c r="B120" s="81"/>
      <c r="C120" s="29"/>
      <c r="D120" s="5">
        <f t="shared" si="8"/>
      </c>
      <c r="E120" s="33"/>
    </row>
    <row r="121" spans="1:5" ht="18">
      <c r="A121" s="28"/>
      <c r="B121" s="81"/>
      <c r="C121" s="29"/>
      <c r="D121" s="5">
        <f t="shared" si="8"/>
      </c>
      <c r="E121" s="33"/>
    </row>
    <row r="122" spans="1:5" ht="18">
      <c r="A122" s="28"/>
      <c r="B122" s="81"/>
      <c r="C122" s="29"/>
      <c r="D122" s="5">
        <f t="shared" si="8"/>
      </c>
      <c r="E122" s="33"/>
    </row>
    <row r="123" spans="1:5" ht="18">
      <c r="A123" s="28"/>
      <c r="B123" s="81"/>
      <c r="C123" s="29"/>
      <c r="D123" s="5">
        <f t="shared" si="8"/>
      </c>
      <c r="E123" s="33"/>
    </row>
    <row r="124" spans="1:5" ht="18">
      <c r="A124" s="28"/>
      <c r="B124" s="81"/>
      <c r="C124" s="29"/>
      <c r="D124" s="5">
        <f t="shared" si="8"/>
      </c>
      <c r="E124" s="33"/>
    </row>
    <row r="125" spans="1:5" ht="18">
      <c r="A125" s="28"/>
      <c r="B125" s="81"/>
      <c r="C125" s="29"/>
      <c r="D125" s="5">
        <f t="shared" si="8"/>
      </c>
      <c r="E125" s="33"/>
    </row>
    <row r="126" spans="1:5" ht="18">
      <c r="A126" s="28"/>
      <c r="B126" s="81"/>
      <c r="C126" s="29"/>
      <c r="D126" s="5">
        <f t="shared" si="8"/>
      </c>
      <c r="E126" s="33"/>
    </row>
    <row r="127" spans="1:5" ht="18">
      <c r="A127" s="28"/>
      <c r="B127" s="81"/>
      <c r="C127" s="29"/>
      <c r="D127" s="5">
        <f t="shared" si="8"/>
      </c>
      <c r="E127" s="33"/>
    </row>
    <row r="128" spans="1:5" ht="18">
      <c r="A128" s="28"/>
      <c r="B128" s="81"/>
      <c r="C128" s="29"/>
      <c r="D128" s="5">
        <f t="shared" si="8"/>
      </c>
      <c r="E128" s="33"/>
    </row>
    <row r="129" spans="1:5" ht="18">
      <c r="A129" s="28"/>
      <c r="B129" s="81"/>
      <c r="C129" s="29"/>
      <c r="D129" s="5">
        <f t="shared" si="8"/>
      </c>
      <c r="E129" s="33"/>
    </row>
    <row r="130" spans="1:5" ht="18">
      <c r="A130" s="28"/>
      <c r="B130" s="81"/>
      <c r="C130" s="29"/>
      <c r="D130" s="5">
        <f t="shared" si="8"/>
      </c>
      <c r="E130" s="33"/>
    </row>
    <row r="131" spans="1:5" ht="18">
      <c r="A131" s="28"/>
      <c r="B131" s="81"/>
      <c r="C131" s="29"/>
      <c r="D131" s="5">
        <f aca="true" t="shared" si="9" ref="D131:D146">IF(OR(C131&lt;1,C131=2,C131&gt;52,(AND(C131&gt;32,C131&lt;40)),(AND(C131&gt;40,C131&lt;50)),(AND(C131&gt;3,C131&lt;8))),"",VLOOKUP(C131,$F$2:$G$53,2))</f>
      </c>
      <c r="E131" s="33"/>
    </row>
    <row r="132" spans="1:5" ht="18">
      <c r="A132" s="28"/>
      <c r="B132" s="81"/>
      <c r="C132" s="29"/>
      <c r="D132" s="5">
        <f t="shared" si="9"/>
      </c>
      <c r="E132" s="33"/>
    </row>
    <row r="133" spans="1:5" ht="18">
      <c r="A133" s="28"/>
      <c r="B133" s="81"/>
      <c r="C133" s="29"/>
      <c r="D133" s="5">
        <f t="shared" si="9"/>
      </c>
      <c r="E133" s="33"/>
    </row>
    <row r="134" spans="1:5" ht="18">
      <c r="A134" s="28"/>
      <c r="B134" s="81"/>
      <c r="C134" s="29"/>
      <c r="D134" s="5">
        <f t="shared" si="9"/>
      </c>
      <c r="E134" s="33"/>
    </row>
    <row r="135" spans="1:5" ht="18">
      <c r="A135" s="28"/>
      <c r="B135" s="81"/>
      <c r="C135" s="29"/>
      <c r="D135" s="5">
        <f t="shared" si="9"/>
      </c>
      <c r="E135" s="33"/>
    </row>
    <row r="136" spans="1:5" ht="18">
      <c r="A136" s="28"/>
      <c r="B136" s="81"/>
      <c r="C136" s="29"/>
      <c r="D136" s="5">
        <f t="shared" si="9"/>
      </c>
      <c r="E136" s="33"/>
    </row>
    <row r="137" spans="1:5" ht="18">
      <c r="A137" s="28"/>
      <c r="B137" s="81"/>
      <c r="C137" s="29"/>
      <c r="D137" s="5">
        <f t="shared" si="9"/>
      </c>
      <c r="E137" s="33"/>
    </row>
    <row r="138" spans="1:5" ht="18">
      <c r="A138" s="28"/>
      <c r="B138" s="81"/>
      <c r="C138" s="29"/>
      <c r="D138" s="5">
        <f t="shared" si="9"/>
      </c>
      <c r="E138" s="33"/>
    </row>
    <row r="139" spans="1:5" ht="18">
      <c r="A139" s="28"/>
      <c r="B139" s="81"/>
      <c r="C139" s="29"/>
      <c r="D139" s="5">
        <f t="shared" si="9"/>
      </c>
      <c r="E139" s="33"/>
    </row>
    <row r="140" spans="1:5" ht="18">
      <c r="A140" s="28"/>
      <c r="B140" s="81"/>
      <c r="C140" s="29"/>
      <c r="D140" s="5">
        <f t="shared" si="9"/>
      </c>
      <c r="E140" s="33"/>
    </row>
    <row r="141" spans="1:5" ht="18">
      <c r="A141" s="28"/>
      <c r="B141" s="81"/>
      <c r="C141" s="29"/>
      <c r="D141" s="5">
        <f t="shared" si="9"/>
      </c>
      <c r="E141" s="33"/>
    </row>
    <row r="142" spans="1:5" ht="18">
      <c r="A142" s="28"/>
      <c r="B142" s="81"/>
      <c r="C142" s="29"/>
      <c r="D142" s="5">
        <f t="shared" si="9"/>
      </c>
      <c r="E142" s="33"/>
    </row>
    <row r="143" spans="1:5" ht="18">
      <c r="A143" s="28"/>
      <c r="B143" s="81"/>
      <c r="C143" s="29"/>
      <c r="D143" s="5">
        <f t="shared" si="9"/>
      </c>
      <c r="E143" s="33"/>
    </row>
    <row r="144" spans="1:5" ht="18">
      <c r="A144" s="28"/>
      <c r="B144" s="81"/>
      <c r="C144" s="29"/>
      <c r="D144" s="5">
        <f t="shared" si="9"/>
      </c>
      <c r="E144" s="33"/>
    </row>
    <row r="145" spans="1:5" ht="18">
      <c r="A145" s="28"/>
      <c r="B145" s="81"/>
      <c r="C145" s="29"/>
      <c r="D145" s="5">
        <f t="shared" si="9"/>
      </c>
      <c r="E145" s="33"/>
    </row>
    <row r="146" spans="1:5" ht="18">
      <c r="A146" s="28"/>
      <c r="B146" s="81"/>
      <c r="C146" s="29"/>
      <c r="D146" s="5">
        <f t="shared" si="9"/>
      </c>
      <c r="E146" s="33"/>
    </row>
    <row r="147" spans="1:5" ht="18">
      <c r="A147" s="28"/>
      <c r="B147" s="81"/>
      <c r="C147" s="29"/>
      <c r="D147" s="5">
        <f aca="true" t="shared" si="10" ref="D147:D162">IF(OR(C147&lt;1,C147=2,C147&gt;52,(AND(C147&gt;32,C147&lt;40)),(AND(C147&gt;40,C147&lt;50)),(AND(C147&gt;3,C147&lt;8))),"",VLOOKUP(C147,$F$2:$G$53,2))</f>
      </c>
      <c r="E147" s="33"/>
    </row>
    <row r="148" spans="1:5" ht="18">
      <c r="A148" s="28"/>
      <c r="B148" s="81"/>
      <c r="C148" s="29"/>
      <c r="D148" s="5">
        <f t="shared" si="10"/>
      </c>
      <c r="E148" s="33"/>
    </row>
    <row r="149" spans="1:5" ht="18">
      <c r="A149" s="28"/>
      <c r="B149" s="81"/>
      <c r="C149" s="29"/>
      <c r="D149" s="5">
        <f t="shared" si="10"/>
      </c>
      <c r="E149" s="33"/>
    </row>
    <row r="150" spans="1:5" ht="18">
      <c r="A150" s="28"/>
      <c r="B150" s="81"/>
      <c r="C150" s="29"/>
      <c r="D150" s="5">
        <f t="shared" si="10"/>
      </c>
      <c r="E150" s="33"/>
    </row>
    <row r="151" spans="1:5" ht="18">
      <c r="A151" s="28"/>
      <c r="B151" s="81"/>
      <c r="C151" s="29"/>
      <c r="D151" s="5">
        <f t="shared" si="10"/>
      </c>
      <c r="E151" s="33"/>
    </row>
    <row r="152" spans="1:5" ht="18">
      <c r="A152" s="28"/>
      <c r="B152" s="81"/>
      <c r="C152" s="29"/>
      <c r="D152" s="5">
        <f t="shared" si="10"/>
      </c>
      <c r="E152" s="33"/>
    </row>
    <row r="153" spans="1:5" ht="18">
      <c r="A153" s="28"/>
      <c r="B153" s="81"/>
      <c r="C153" s="29"/>
      <c r="D153" s="5">
        <f t="shared" si="10"/>
      </c>
      <c r="E153" s="33"/>
    </row>
    <row r="154" spans="1:5" ht="18">
      <c r="A154" s="28"/>
      <c r="D154" s="5">
        <f t="shared" si="10"/>
      </c>
      <c r="E154" s="33"/>
    </row>
    <row r="155" spans="1:5" ht="18">
      <c r="A155" s="28"/>
      <c r="D155" s="5">
        <f t="shared" si="10"/>
      </c>
      <c r="E155" s="33"/>
    </row>
    <row r="156" spans="1:5" ht="18">
      <c r="A156" s="28"/>
      <c r="D156" s="5">
        <f t="shared" si="10"/>
      </c>
      <c r="E156" s="33"/>
    </row>
    <row r="157" spans="1:5" ht="18">
      <c r="A157" s="28"/>
      <c r="D157" s="5">
        <f t="shared" si="10"/>
      </c>
      <c r="E157" s="33"/>
    </row>
    <row r="158" spans="1:5" ht="18">
      <c r="A158" s="28"/>
      <c r="D158" s="5">
        <f t="shared" si="10"/>
      </c>
      <c r="E158" s="33"/>
    </row>
    <row r="159" spans="1:5" ht="18">
      <c r="A159" s="28"/>
      <c r="D159" s="5">
        <f t="shared" si="10"/>
      </c>
      <c r="E159" s="33"/>
    </row>
    <row r="160" spans="1:5" ht="18">
      <c r="A160" s="28"/>
      <c r="D160" s="5">
        <f t="shared" si="10"/>
      </c>
      <c r="E160" s="33"/>
    </row>
    <row r="161" spans="1:5" ht="18">
      <c r="A161" s="28"/>
      <c r="D161" s="5">
        <f t="shared" si="10"/>
      </c>
      <c r="E161" s="33"/>
    </row>
    <row r="162" spans="1:5" ht="18">
      <c r="A162" s="28"/>
      <c r="D162" s="5">
        <f t="shared" si="10"/>
      </c>
      <c r="E162" s="33"/>
    </row>
    <row r="163" spans="1:5" ht="18">
      <c r="A163" s="28"/>
      <c r="D163" s="5">
        <f aca="true" t="shared" si="11" ref="D163:D178">IF(OR(C163&lt;1,C163=2,C163&gt;52,(AND(C163&gt;32,C163&lt;40)),(AND(C163&gt;40,C163&lt;50)),(AND(C163&gt;3,C163&lt;8))),"",VLOOKUP(C163,$F$2:$G$53,2))</f>
      </c>
      <c r="E163" s="33"/>
    </row>
    <row r="164" spans="1:5" ht="18">
      <c r="A164" s="28"/>
      <c r="D164" s="5">
        <f t="shared" si="11"/>
      </c>
      <c r="E164" s="33"/>
    </row>
    <row r="165" spans="1:5" ht="18">
      <c r="A165" s="28"/>
      <c r="D165" s="5">
        <f t="shared" si="11"/>
      </c>
      <c r="E165" s="33"/>
    </row>
    <row r="166" spans="1:5" ht="18">
      <c r="A166" s="28"/>
      <c r="D166" s="5">
        <f t="shared" si="11"/>
      </c>
      <c r="E166" s="33"/>
    </row>
    <row r="167" spans="1:5" ht="18">
      <c r="A167" s="28"/>
      <c r="D167" s="5">
        <f t="shared" si="11"/>
      </c>
      <c r="E167" s="33"/>
    </row>
    <row r="168" spans="1:5" ht="18">
      <c r="A168" s="28"/>
      <c r="D168" s="5">
        <f t="shared" si="11"/>
      </c>
      <c r="E168" s="33"/>
    </row>
    <row r="169" spans="1:5" ht="18">
      <c r="A169" s="28"/>
      <c r="D169" s="5">
        <f t="shared" si="11"/>
      </c>
      <c r="E169" s="33"/>
    </row>
    <row r="170" spans="1:5" ht="18">
      <c r="A170" s="28"/>
      <c r="D170" s="5">
        <f t="shared" si="11"/>
      </c>
      <c r="E170" s="33"/>
    </row>
    <row r="171" spans="1:5" ht="18">
      <c r="A171" s="28"/>
      <c r="D171" s="5">
        <f t="shared" si="11"/>
      </c>
      <c r="E171" s="33"/>
    </row>
    <row r="172" spans="1:5" ht="18">
      <c r="A172" s="28"/>
      <c r="D172" s="5">
        <f t="shared" si="11"/>
      </c>
      <c r="E172" s="33"/>
    </row>
    <row r="173" spans="1:5" ht="18">
      <c r="A173" s="28"/>
      <c r="D173" s="5">
        <f t="shared" si="11"/>
      </c>
      <c r="E173" s="33"/>
    </row>
    <row r="174" spans="1:5" ht="18">
      <c r="A174" s="28"/>
      <c r="D174" s="5">
        <f t="shared" si="11"/>
      </c>
      <c r="E174" s="33"/>
    </row>
    <row r="175" spans="1:5" ht="18">
      <c r="A175" s="28"/>
      <c r="D175" s="5">
        <f t="shared" si="11"/>
      </c>
      <c r="E175" s="33"/>
    </row>
    <row r="176" spans="1:5" ht="18">
      <c r="A176" s="28"/>
      <c r="D176" s="5">
        <f t="shared" si="11"/>
      </c>
      <c r="E176" s="33"/>
    </row>
    <row r="177" spans="1:5" ht="18">
      <c r="A177" s="28"/>
      <c r="D177" s="5">
        <f t="shared" si="11"/>
      </c>
      <c r="E177" s="33"/>
    </row>
    <row r="178" spans="1:5" ht="18">
      <c r="A178" s="28"/>
      <c r="D178" s="5">
        <f t="shared" si="11"/>
      </c>
      <c r="E178" s="33"/>
    </row>
    <row r="179" spans="1:5" ht="18">
      <c r="A179" s="28"/>
      <c r="D179" s="5">
        <f aca="true" t="shared" si="12" ref="D179:D194">IF(OR(C179&lt;1,C179=2,C179&gt;52,(AND(C179&gt;32,C179&lt;40)),(AND(C179&gt;40,C179&lt;50)),(AND(C179&gt;3,C179&lt;8))),"",VLOOKUP(C179,$F$2:$G$53,2))</f>
      </c>
      <c r="E179" s="33"/>
    </row>
    <row r="180" spans="1:5" ht="18">
      <c r="A180" s="28"/>
      <c r="D180" s="5">
        <f t="shared" si="12"/>
      </c>
      <c r="E180" s="33"/>
    </row>
    <row r="181" spans="1:5" ht="18">
      <c r="A181" s="28"/>
      <c r="D181" s="5">
        <f t="shared" si="12"/>
      </c>
      <c r="E181" s="33"/>
    </row>
    <row r="182" spans="1:5" ht="18">
      <c r="A182" s="28"/>
      <c r="D182" s="5">
        <f t="shared" si="12"/>
      </c>
      <c r="E182" s="33"/>
    </row>
    <row r="183" spans="1:5" ht="18">
      <c r="A183" s="28"/>
      <c r="D183" s="5">
        <f t="shared" si="12"/>
      </c>
      <c r="E183" s="33"/>
    </row>
    <row r="184" spans="1:5" ht="18">
      <c r="A184" s="28"/>
      <c r="D184" s="5">
        <f t="shared" si="12"/>
      </c>
      <c r="E184" s="33"/>
    </row>
    <row r="185" spans="1:5" ht="18">
      <c r="A185" s="28"/>
      <c r="D185" s="5">
        <f t="shared" si="12"/>
      </c>
      <c r="E185" s="33"/>
    </row>
    <row r="186" spans="1:5" ht="18">
      <c r="A186" s="28"/>
      <c r="D186" s="5">
        <f t="shared" si="12"/>
      </c>
      <c r="E186" s="33"/>
    </row>
    <row r="187" spans="1:5" ht="18">
      <c r="A187" s="28"/>
      <c r="D187" s="5">
        <f t="shared" si="12"/>
      </c>
      <c r="E187" s="33"/>
    </row>
    <row r="188" spans="1:5" ht="18">
      <c r="A188" s="28"/>
      <c r="D188" s="5">
        <f t="shared" si="12"/>
      </c>
      <c r="E188" s="33"/>
    </row>
    <row r="189" spans="1:5" ht="18">
      <c r="A189" s="28"/>
      <c r="D189" s="5">
        <f t="shared" si="12"/>
      </c>
      <c r="E189" s="33"/>
    </row>
    <row r="190" spans="1:5" ht="18">
      <c r="A190" s="28"/>
      <c r="D190" s="5">
        <f t="shared" si="12"/>
      </c>
      <c r="E190" s="33"/>
    </row>
    <row r="191" spans="1:5" ht="18">
      <c r="A191" s="28"/>
      <c r="D191" s="5">
        <f t="shared" si="12"/>
      </c>
      <c r="E191" s="33"/>
    </row>
    <row r="192" spans="1:5" ht="18">
      <c r="A192" s="28"/>
      <c r="D192" s="5">
        <f t="shared" si="12"/>
      </c>
      <c r="E192" s="33"/>
    </row>
    <row r="193" spans="1:5" ht="18">
      <c r="A193" s="28"/>
      <c r="D193" s="5">
        <f t="shared" si="12"/>
      </c>
      <c r="E193" s="33"/>
    </row>
    <row r="194" spans="1:5" ht="18">
      <c r="A194" s="28"/>
      <c r="D194" s="5">
        <f t="shared" si="12"/>
      </c>
      <c r="E194" s="33"/>
    </row>
    <row r="195" spans="1:5" ht="18">
      <c r="A195" s="28"/>
      <c r="D195" s="5">
        <f aca="true" t="shared" si="13" ref="D195:D200">IF(OR(C195&lt;1,C195=2,C195&gt;52,(AND(C195&gt;32,C195&lt;40)),(AND(C195&gt;40,C195&lt;50)),(AND(C195&gt;3,C195&lt;8))),"",VLOOKUP(C195,$F$2:$G$53,2))</f>
      </c>
      <c r="E195" s="33"/>
    </row>
    <row r="196" spans="1:5" ht="18">
      <c r="A196" s="28"/>
      <c r="D196" s="5">
        <f t="shared" si="13"/>
      </c>
      <c r="E196" s="33"/>
    </row>
    <row r="197" spans="1:5" ht="18">
      <c r="A197" s="28"/>
      <c r="D197" s="5">
        <f t="shared" si="13"/>
      </c>
      <c r="E197" s="33"/>
    </row>
    <row r="198" spans="1:5" ht="18">
      <c r="A198" s="28"/>
      <c r="D198" s="5">
        <f t="shared" si="13"/>
      </c>
      <c r="E198" s="33"/>
    </row>
    <row r="199" spans="1:5" ht="18">
      <c r="A199" s="28"/>
      <c r="D199" s="5">
        <f t="shared" si="13"/>
      </c>
      <c r="E199" s="33"/>
    </row>
    <row r="200" spans="1:5" ht="18">
      <c r="A200" s="28"/>
      <c r="D200" s="5">
        <f t="shared" si="13"/>
      </c>
      <c r="E200" s="33"/>
    </row>
    <row r="201" spans="1:5" ht="18">
      <c r="A201" s="28"/>
      <c r="D201" s="5">
        <f>IF(OR(C201&lt;1,C201=2,C201&gt;50,(AND(C201&gt;32,C201&lt;40)),(AND(C201&gt;40,C201&lt;50)),(AND(C201&gt;3,C201&lt;8))),"",VLOOKUP(C201,$F$2:$G$51,2))</f>
      </c>
      <c r="E201" s="33"/>
    </row>
    <row r="202" ht="18">
      <c r="A202" s="28"/>
    </row>
    <row r="203" ht="18">
      <c r="A203" s="28"/>
    </row>
    <row r="204" ht="18">
      <c r="A204" s="28"/>
    </row>
    <row r="205" ht="18">
      <c r="A205" s="28"/>
    </row>
    <row r="206" ht="18">
      <c r="A206" s="28"/>
    </row>
    <row r="207" ht="18">
      <c r="A207" s="28"/>
    </row>
    <row r="208" ht="18">
      <c r="A208" s="28"/>
    </row>
    <row r="209" ht="18">
      <c r="A209" s="28"/>
    </row>
    <row r="210" ht="18">
      <c r="A210" s="28"/>
    </row>
    <row r="211" ht="18">
      <c r="A211" s="28"/>
    </row>
    <row r="212" ht="18">
      <c r="A212" s="28"/>
    </row>
    <row r="213" ht="18">
      <c r="A213" s="28"/>
    </row>
    <row r="214" ht="18">
      <c r="A214" s="28"/>
    </row>
    <row r="215" ht="18">
      <c r="A215" s="28"/>
    </row>
    <row r="216" ht="18">
      <c r="A216" s="28"/>
    </row>
    <row r="217" ht="18">
      <c r="A217" s="28"/>
    </row>
    <row r="218" ht="18">
      <c r="A218" s="28"/>
    </row>
    <row r="219" ht="18">
      <c r="A219" s="28"/>
    </row>
    <row r="220" ht="18">
      <c r="A220" s="28"/>
    </row>
    <row r="221" ht="18">
      <c r="A221" s="28"/>
    </row>
    <row r="222" ht="18">
      <c r="A222" s="28"/>
    </row>
    <row r="223" ht="18">
      <c r="A223" s="28"/>
    </row>
    <row r="224" ht="18">
      <c r="A224" s="28"/>
    </row>
    <row r="225" ht="18">
      <c r="A225" s="28"/>
    </row>
    <row r="226" ht="18">
      <c r="A226" s="28"/>
    </row>
    <row r="227" ht="18">
      <c r="A227" s="28"/>
    </row>
    <row r="228" ht="18">
      <c r="A228" s="28"/>
    </row>
    <row r="229" ht="18">
      <c r="A229" s="28"/>
    </row>
    <row r="230" ht="18">
      <c r="A230" s="28"/>
    </row>
    <row r="231" ht="18">
      <c r="A231" s="28"/>
    </row>
    <row r="232" ht="18">
      <c r="A232" s="28"/>
    </row>
    <row r="233" ht="18">
      <c r="A233" s="28"/>
    </row>
    <row r="234" ht="18">
      <c r="A234" s="28"/>
    </row>
    <row r="235" ht="18">
      <c r="A235" s="28"/>
    </row>
    <row r="236" ht="18">
      <c r="A236" s="28"/>
    </row>
    <row r="237" ht="18">
      <c r="A237" s="28"/>
    </row>
    <row r="238" ht="18">
      <c r="A238" s="28"/>
    </row>
    <row r="239" ht="18">
      <c r="A239" s="28"/>
    </row>
    <row r="240" ht="18">
      <c r="A240" s="28"/>
    </row>
    <row r="241" ht="18">
      <c r="A241" s="28"/>
    </row>
    <row r="242" ht="18">
      <c r="A242" s="28"/>
    </row>
    <row r="243" ht="18">
      <c r="A243" s="28"/>
    </row>
    <row r="244" ht="18">
      <c r="A244" s="28"/>
    </row>
    <row r="245" ht="18">
      <c r="A245" s="28"/>
    </row>
    <row r="246" ht="18">
      <c r="A246" s="28"/>
    </row>
    <row r="247" ht="18">
      <c r="A247" s="28"/>
    </row>
    <row r="248" ht="18">
      <c r="A248" s="28"/>
    </row>
    <row r="249" ht="18">
      <c r="A249" s="28"/>
    </row>
    <row r="250" ht="18">
      <c r="A250" s="28"/>
    </row>
    <row r="251" ht="18">
      <c r="A251" s="28"/>
    </row>
    <row r="252" ht="18">
      <c r="A252" s="28"/>
    </row>
    <row r="253" ht="18">
      <c r="A253" s="28"/>
    </row>
    <row r="254" ht="18">
      <c r="A254" s="28"/>
    </row>
    <row r="255" ht="18">
      <c r="A255" s="28"/>
    </row>
    <row r="256" ht="18">
      <c r="A256" s="28"/>
    </row>
    <row r="257" ht="18">
      <c r="A257" s="28"/>
    </row>
    <row r="258" ht="18">
      <c r="A258" s="28"/>
    </row>
    <row r="259" ht="18">
      <c r="A259" s="28"/>
    </row>
    <row r="260" ht="18">
      <c r="A260" s="28"/>
    </row>
    <row r="261" ht="18">
      <c r="A261" s="28"/>
    </row>
    <row r="262" ht="18">
      <c r="A262" s="28"/>
    </row>
    <row r="263" ht="18">
      <c r="A263" s="28"/>
    </row>
    <row r="264" ht="18">
      <c r="A264" s="28"/>
    </row>
    <row r="265" ht="18">
      <c r="A265" s="28"/>
    </row>
    <row r="266" ht="18">
      <c r="A266" s="28"/>
    </row>
    <row r="267" ht="18">
      <c r="A267" s="28"/>
    </row>
    <row r="268" ht="18">
      <c r="A268" s="28"/>
    </row>
    <row r="269" ht="18">
      <c r="A269" s="28"/>
    </row>
    <row r="270" ht="18">
      <c r="A270" s="28"/>
    </row>
    <row r="271" ht="18">
      <c r="A271" s="28"/>
    </row>
    <row r="272" ht="18">
      <c r="A272" s="28"/>
    </row>
    <row r="273" ht="18">
      <c r="A273" s="28"/>
    </row>
    <row r="274" ht="18">
      <c r="A274" s="28"/>
    </row>
    <row r="275" ht="18">
      <c r="A275" s="28"/>
    </row>
    <row r="276" ht="18">
      <c r="A276" s="28"/>
    </row>
    <row r="277" ht="18">
      <c r="A277" s="28"/>
    </row>
    <row r="278" ht="18">
      <c r="A278" s="28"/>
    </row>
    <row r="279" ht="18">
      <c r="A279" s="28"/>
    </row>
    <row r="280" ht="18">
      <c r="A280" s="28"/>
    </row>
    <row r="281" ht="18">
      <c r="A281" s="28"/>
    </row>
    <row r="282" ht="18">
      <c r="A282" s="28"/>
    </row>
    <row r="283" ht="18">
      <c r="A283" s="28"/>
    </row>
    <row r="284" ht="18">
      <c r="A284" s="28"/>
    </row>
    <row r="285" ht="18">
      <c r="A285" s="28"/>
    </row>
    <row r="286" ht="18">
      <c r="A286" s="28"/>
    </row>
    <row r="287" ht="18">
      <c r="A287" s="28"/>
    </row>
    <row r="288" ht="18">
      <c r="A288" s="28"/>
    </row>
    <row r="289" ht="18">
      <c r="A289" s="28"/>
    </row>
    <row r="290" ht="18">
      <c r="A290" s="28"/>
    </row>
    <row r="291" ht="18">
      <c r="A291" s="28"/>
    </row>
    <row r="292" ht="18">
      <c r="A292" s="28"/>
    </row>
    <row r="293" ht="18">
      <c r="A293" s="28"/>
    </row>
    <row r="294" ht="18">
      <c r="A294" s="28"/>
    </row>
    <row r="295" ht="18">
      <c r="A295" s="28"/>
    </row>
    <row r="296" ht="18">
      <c r="A296" s="28"/>
    </row>
    <row r="297" ht="18">
      <c r="A297" s="28"/>
    </row>
    <row r="298" ht="18">
      <c r="A298" s="28"/>
    </row>
    <row r="299" ht="18">
      <c r="A299" s="28"/>
    </row>
    <row r="300" ht="18">
      <c r="A300" s="28"/>
    </row>
  </sheetData>
  <sheetProtection password="CBF5" sheet="1" objects="1" scenarios="1"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2:O111"/>
  <sheetViews>
    <sheetView tabSelected="1" workbookViewId="0" topLeftCell="A13">
      <pane xSplit="3" topLeftCell="D1" activePane="topRight" state="frozen"/>
      <selection pane="topLeft" activeCell="A1" sqref="A1"/>
      <selection pane="topRight" activeCell="F36" sqref="F36"/>
    </sheetView>
  </sheetViews>
  <sheetFormatPr defaultColWidth="10.59765625" defaultRowHeight="15"/>
  <cols>
    <col min="1" max="1" width="2.69921875" style="0" customWidth="1"/>
    <col min="2" max="2" width="3.5" style="6" customWidth="1"/>
    <col min="3" max="3" width="9.8984375" style="0" customWidth="1"/>
    <col min="4" max="4" width="10.09765625" style="47" customWidth="1"/>
    <col min="5" max="15" width="10.59765625" style="48" customWidth="1"/>
  </cols>
  <sheetData>
    <row r="1" ht="18.75" thickBot="1"/>
    <row r="2" spans="4:15" ht="18.75" thickBot="1">
      <c r="D2" s="49" t="s">
        <v>57</v>
      </c>
      <c r="E2" s="50" t="s">
        <v>45</v>
      </c>
      <c r="F2" s="50" t="s">
        <v>58</v>
      </c>
      <c r="G2" s="50" t="s">
        <v>48</v>
      </c>
      <c r="H2" s="50" t="s">
        <v>59</v>
      </c>
      <c r="I2" s="50" t="s">
        <v>50</v>
      </c>
      <c r="J2" s="50" t="s">
        <v>60</v>
      </c>
      <c r="K2" s="50" t="s">
        <v>61</v>
      </c>
      <c r="L2" s="50" t="s">
        <v>53</v>
      </c>
      <c r="M2" s="50" t="s">
        <v>54</v>
      </c>
      <c r="N2" s="50" t="s">
        <v>55</v>
      </c>
      <c r="O2" s="50" t="s">
        <v>56</v>
      </c>
    </row>
    <row r="3" spans="2:15" ht="18.75" thickBot="1">
      <c r="B3" s="35"/>
      <c r="D3" s="51">
        <f>'1月分'!$H$1</f>
        <v>171200</v>
      </c>
      <c r="E3" s="52">
        <f>'2月分'!$H$1</f>
        <v>46800</v>
      </c>
      <c r="F3" s="53">
        <f>'3月分'!$H$1</f>
        <v>-5200</v>
      </c>
      <c r="G3" s="53">
        <f>'4月分'!$H$1</f>
        <v>0</v>
      </c>
      <c r="H3" s="53">
        <f>'5月分'!$H$1</f>
        <v>10000</v>
      </c>
      <c r="I3" s="53">
        <f>'6月分'!$H$1</f>
        <v>7000</v>
      </c>
      <c r="J3" s="53">
        <f>'7月分'!$H$1</f>
        <v>20000</v>
      </c>
      <c r="K3" s="53">
        <f>'8月分'!$H$1</f>
        <v>20000</v>
      </c>
      <c r="L3" s="53">
        <f>'9月分'!$H$1</f>
        <v>20000</v>
      </c>
      <c r="M3" s="53">
        <f>'10月分'!$H$1</f>
        <v>-300</v>
      </c>
      <c r="N3" s="53">
        <f>'11月分'!$H$1</f>
        <v>40000</v>
      </c>
      <c r="O3" s="52">
        <f>'12月分'!$H$1</f>
        <v>25000</v>
      </c>
    </row>
    <row r="4" spans="2:15" ht="18.75" thickBot="1">
      <c r="B4" s="24">
        <v>1</v>
      </c>
      <c r="C4" s="36" t="s">
        <v>7</v>
      </c>
      <c r="D4" s="54">
        <f>'1月分'!$H$2</f>
        <v>251000</v>
      </c>
      <c r="E4" s="55">
        <f>'2月分'!$H$2</f>
        <v>50000</v>
      </c>
      <c r="F4" s="54">
        <f>'3月分'!$H$2</f>
        <v>0</v>
      </c>
      <c r="G4" s="54">
        <f>'4月分'!$H$2</f>
        <v>0</v>
      </c>
      <c r="H4" s="54">
        <f>'5月分'!$H$2</f>
        <v>10000</v>
      </c>
      <c r="I4" s="54">
        <f>'6月分'!$H$2</f>
        <v>12000</v>
      </c>
      <c r="J4" s="54">
        <f>'7月分'!$H$2</f>
        <v>20000</v>
      </c>
      <c r="K4" s="54">
        <f>'8月分'!$H$2</f>
        <v>100000</v>
      </c>
      <c r="L4" s="54">
        <f>'9月分'!$H$2</f>
        <v>30000</v>
      </c>
      <c r="M4" s="54">
        <f>'10月分'!$H$2</f>
        <v>20000</v>
      </c>
      <c r="N4" s="54">
        <f>'11月分'!$H$2</f>
        <v>50000</v>
      </c>
      <c r="O4" s="55">
        <f>'12月分'!$H$2</f>
        <v>55000</v>
      </c>
    </row>
    <row r="5" spans="2:15" ht="18">
      <c r="B5" s="9">
        <v>2</v>
      </c>
      <c r="C5" s="37" t="s">
        <v>8</v>
      </c>
      <c r="D5" s="56">
        <f>'1月分'!$H$3</f>
        <v>0</v>
      </c>
      <c r="E5" s="57">
        <f>'2月分'!$H$3</f>
        <v>0</v>
      </c>
      <c r="F5" s="56">
        <f>'3月分'!$H$3</f>
        <v>0</v>
      </c>
      <c r="G5" s="56">
        <f>'4月分'!$H$3</f>
        <v>0</v>
      </c>
      <c r="H5" s="56">
        <f>'5月分'!$H$3</f>
        <v>0</v>
      </c>
      <c r="I5" s="56">
        <f>'6月分'!$H$3</f>
        <v>0</v>
      </c>
      <c r="J5" s="56">
        <f>'7月分'!$H$3</f>
        <v>0</v>
      </c>
      <c r="K5" s="56">
        <f>'8月分'!$H$3</f>
        <v>0</v>
      </c>
      <c r="L5" s="56">
        <f>'9月分'!$H$3</f>
        <v>0</v>
      </c>
      <c r="M5" s="56">
        <f>'10月分'!$H$3</f>
        <v>0</v>
      </c>
      <c r="N5" s="56">
        <f>'11月分'!$H$3</f>
        <v>0</v>
      </c>
      <c r="O5" s="57">
        <f>'12月分'!$H$3</f>
        <v>0</v>
      </c>
    </row>
    <row r="6" spans="2:15" ht="18">
      <c r="B6" s="10">
        <v>3</v>
      </c>
      <c r="C6" s="38" t="s">
        <v>9</v>
      </c>
      <c r="D6" s="58">
        <f>'1月分'!$H$4</f>
        <v>5000</v>
      </c>
      <c r="E6" s="59">
        <f>'2月分'!$H$4</f>
        <v>0</v>
      </c>
      <c r="F6" s="58">
        <f>'3月分'!$H$4</f>
        <v>0</v>
      </c>
      <c r="G6" s="58">
        <f>'4月分'!$H$4</f>
        <v>0</v>
      </c>
      <c r="H6" s="58">
        <f>'5月分'!$H$4</f>
        <v>0</v>
      </c>
      <c r="I6" s="58">
        <f>'6月分'!$H$4</f>
        <v>0</v>
      </c>
      <c r="J6" s="58">
        <f>'7月分'!$H$4</f>
        <v>0</v>
      </c>
      <c r="K6" s="58">
        <f>'8月分'!$H$4</f>
        <v>0</v>
      </c>
      <c r="L6" s="58">
        <f>'9月分'!$H$4</f>
        <v>10000</v>
      </c>
      <c r="M6" s="58">
        <f>'10月分'!$H$4</f>
        <v>0</v>
      </c>
      <c r="N6" s="58">
        <f>'11月分'!$H$4</f>
        <v>0</v>
      </c>
      <c r="O6" s="59">
        <f>'12月分'!$H$4</f>
        <v>0</v>
      </c>
    </row>
    <row r="7" spans="2:15" ht="18">
      <c r="B7" s="10">
        <v>4</v>
      </c>
      <c r="C7" s="46" t="s">
        <v>10</v>
      </c>
      <c r="D7" s="58">
        <f>'1月分'!$H$5</f>
        <v>5000</v>
      </c>
      <c r="E7" s="59">
        <f>'2月分'!$H$5</f>
        <v>0</v>
      </c>
      <c r="F7" s="58">
        <f>'3月分'!$H$5</f>
        <v>0</v>
      </c>
      <c r="G7" s="58">
        <f>'4月分'!$H$5</f>
        <v>0</v>
      </c>
      <c r="H7" s="58">
        <f>'5月分'!$H$5</f>
        <v>0</v>
      </c>
      <c r="I7" s="58">
        <f>'6月分'!$H$5</f>
        <v>0</v>
      </c>
      <c r="J7" s="58">
        <f>'7月分'!$H$5</f>
        <v>0</v>
      </c>
      <c r="K7" s="58">
        <f>'8月分'!$H$5</f>
        <v>0</v>
      </c>
      <c r="L7" s="58">
        <f>'9月分'!$H$5</f>
        <v>10000</v>
      </c>
      <c r="M7" s="58">
        <f>'10月分'!$H$5</f>
        <v>0</v>
      </c>
      <c r="N7" s="58">
        <f>'11月分'!$H$5</f>
        <v>0</v>
      </c>
      <c r="O7" s="59">
        <f>'12月分'!$H$5</f>
        <v>0</v>
      </c>
    </row>
    <row r="8" spans="2:15" ht="18">
      <c r="B8" s="10">
        <v>5</v>
      </c>
      <c r="C8" s="37" t="s">
        <v>11</v>
      </c>
      <c r="D8" s="58">
        <f>'1月分'!$H$6</f>
        <v>0</v>
      </c>
      <c r="E8" s="59">
        <f>'2月分'!$H$6</f>
        <v>0</v>
      </c>
      <c r="F8" s="58">
        <f>'3月分'!$H$6</f>
        <v>0</v>
      </c>
      <c r="G8" s="58">
        <f>'4月分'!$H$6</f>
        <v>0</v>
      </c>
      <c r="H8" s="58">
        <f>'5月分'!$H$6</f>
        <v>0</v>
      </c>
      <c r="I8" s="58">
        <f>'6月分'!$H$6</f>
        <v>0</v>
      </c>
      <c r="J8" s="58">
        <f>'7月分'!$H$6</f>
        <v>0</v>
      </c>
      <c r="K8" s="58">
        <f>'8月分'!$H$6</f>
        <v>0</v>
      </c>
      <c r="L8" s="58">
        <f>'9月分'!$H$6</f>
        <v>0</v>
      </c>
      <c r="M8" s="58">
        <f>'10月分'!$H$6</f>
        <v>0</v>
      </c>
      <c r="N8" s="58">
        <f>'11月分'!$H$6</f>
        <v>0</v>
      </c>
      <c r="O8" s="59">
        <f>'12月分'!$H$6</f>
        <v>0</v>
      </c>
    </row>
    <row r="9" spans="2:15" ht="18.75" thickBot="1">
      <c r="B9" s="20">
        <v>6</v>
      </c>
      <c r="C9" s="39" t="s">
        <v>12</v>
      </c>
      <c r="D9" s="60">
        <f>'1月分'!$H$7</f>
        <v>5000</v>
      </c>
      <c r="E9" s="61">
        <f>'2月分'!$H$7</f>
        <v>0</v>
      </c>
      <c r="F9" s="60">
        <f>'3月分'!$H$7</f>
        <v>0</v>
      </c>
      <c r="G9" s="60">
        <f>'4月分'!$H$7</f>
        <v>0</v>
      </c>
      <c r="H9" s="60">
        <f>'5月分'!$H$7</f>
        <v>0</v>
      </c>
      <c r="I9" s="60">
        <f>'6月分'!$H$7</f>
        <v>0</v>
      </c>
      <c r="J9" s="60">
        <f>'7月分'!$H$7</f>
        <v>0</v>
      </c>
      <c r="K9" s="60">
        <f>'8月分'!$H$7</f>
        <v>0</v>
      </c>
      <c r="L9" s="60">
        <f>'9月分'!$H$7</f>
        <v>10000</v>
      </c>
      <c r="M9" s="60">
        <f>'10月分'!$H$7</f>
        <v>0</v>
      </c>
      <c r="N9" s="60">
        <f>'11月分'!$H$7</f>
        <v>0</v>
      </c>
      <c r="O9" s="61">
        <f>'12月分'!$H$7</f>
        <v>0</v>
      </c>
    </row>
    <row r="10" spans="2:15" ht="18.75" thickBot="1">
      <c r="B10" s="12">
        <v>7</v>
      </c>
      <c r="C10" s="40" t="s">
        <v>13</v>
      </c>
      <c r="D10" s="54">
        <f>'1月分'!$H$8</f>
        <v>246000</v>
      </c>
      <c r="E10" s="55">
        <f>'2月分'!$H$8</f>
        <v>50000</v>
      </c>
      <c r="F10" s="54">
        <f>'3月分'!$H$8</f>
        <v>0</v>
      </c>
      <c r="G10" s="54">
        <f>'4月分'!$H$8</f>
        <v>0</v>
      </c>
      <c r="H10" s="54">
        <f>'5月分'!$H$8</f>
        <v>10000</v>
      </c>
      <c r="I10" s="54">
        <f>'6月分'!$H$8</f>
        <v>12000</v>
      </c>
      <c r="J10" s="54">
        <f>'7月分'!$H$8</f>
        <v>20000</v>
      </c>
      <c r="K10" s="54">
        <f>'8月分'!$H$8</f>
        <v>100000</v>
      </c>
      <c r="L10" s="54">
        <f>'9月分'!$H$8</f>
        <v>20000</v>
      </c>
      <c r="M10" s="54">
        <f>'10月分'!$H$8</f>
        <v>20000</v>
      </c>
      <c r="N10" s="54">
        <f>'11月分'!$H$8</f>
        <v>50000</v>
      </c>
      <c r="O10" s="55">
        <f>'12月分'!$H$8</f>
        <v>55000</v>
      </c>
    </row>
    <row r="11" spans="2:15" ht="18">
      <c r="B11" s="9">
        <v>8</v>
      </c>
      <c r="C11" s="41" t="s">
        <v>14</v>
      </c>
      <c r="D11" s="56">
        <f>'1月分'!$H$9</f>
        <v>0</v>
      </c>
      <c r="E11" s="57">
        <f>'2月分'!$H$9</f>
        <v>0</v>
      </c>
      <c r="F11" s="56">
        <f>'3月分'!$H$9</f>
        <v>0</v>
      </c>
      <c r="G11" s="56">
        <f>'4月分'!$H$9</f>
        <v>0</v>
      </c>
      <c r="H11" s="56">
        <f>'5月分'!$H$9</f>
        <v>0</v>
      </c>
      <c r="I11" s="56">
        <f>'6月分'!$H$9</f>
        <v>0</v>
      </c>
      <c r="J11" s="56">
        <f>'7月分'!$H$9</f>
        <v>0</v>
      </c>
      <c r="K11" s="56">
        <f>'8月分'!$H$9</f>
        <v>0</v>
      </c>
      <c r="L11" s="56">
        <f>'9月分'!$H$9</f>
        <v>0</v>
      </c>
      <c r="M11" s="56">
        <f>'10月分'!$H$9</f>
        <v>0</v>
      </c>
      <c r="N11" s="56">
        <f>'11月分'!$H$9</f>
        <v>0</v>
      </c>
      <c r="O11" s="57">
        <f>'12月分'!$H$9</f>
        <v>0</v>
      </c>
    </row>
    <row r="12" spans="2:15" ht="18">
      <c r="B12" s="10">
        <v>9</v>
      </c>
      <c r="C12" s="38" t="s">
        <v>15</v>
      </c>
      <c r="D12" s="58">
        <f>'1月分'!$H$10</f>
        <v>0</v>
      </c>
      <c r="E12" s="59">
        <f>'2月分'!$H$10</f>
        <v>0</v>
      </c>
      <c r="F12" s="58">
        <f>'3月分'!$H$10</f>
        <v>5200</v>
      </c>
      <c r="G12" s="58">
        <f>'4月分'!$H$10</f>
        <v>0</v>
      </c>
      <c r="H12" s="58">
        <f>'5月分'!$H$10</f>
        <v>0</v>
      </c>
      <c r="I12" s="58">
        <f>'6月分'!$H$10</f>
        <v>0</v>
      </c>
      <c r="J12" s="58">
        <f>'7月分'!$H$10</f>
        <v>0</v>
      </c>
      <c r="K12" s="58">
        <f>'8月分'!$H$10</f>
        <v>0</v>
      </c>
      <c r="L12" s="58">
        <f>'9月分'!$H$10</f>
        <v>0</v>
      </c>
      <c r="M12" s="58">
        <f>'10月分'!$H$10</f>
        <v>0</v>
      </c>
      <c r="N12" s="58">
        <f>'11月分'!$H$10</f>
        <v>0</v>
      </c>
      <c r="O12" s="59">
        <f>'12月分'!$H$10</f>
        <v>0</v>
      </c>
    </row>
    <row r="13" spans="2:15" ht="18">
      <c r="B13" s="10">
        <v>10</v>
      </c>
      <c r="C13" s="38" t="s">
        <v>16</v>
      </c>
      <c r="D13" s="58">
        <f>'1月分'!$H$11</f>
        <v>2300</v>
      </c>
      <c r="E13" s="59">
        <f>'2月分'!$H$11</f>
        <v>0</v>
      </c>
      <c r="F13" s="58">
        <f>'3月分'!$H$11</f>
        <v>0</v>
      </c>
      <c r="G13" s="58">
        <f>'4月分'!$H$11</f>
        <v>0</v>
      </c>
      <c r="H13" s="58">
        <f>'5月分'!$H$11</f>
        <v>0</v>
      </c>
      <c r="I13" s="58">
        <f>'6月分'!$H$11</f>
        <v>0</v>
      </c>
      <c r="J13" s="58">
        <f>'7月分'!$H$11</f>
        <v>0</v>
      </c>
      <c r="K13" s="58">
        <f>'8月分'!$H$11</f>
        <v>0</v>
      </c>
      <c r="L13" s="58">
        <f>'9月分'!$H$11</f>
        <v>0</v>
      </c>
      <c r="M13" s="58">
        <f>'10月分'!$H$11</f>
        <v>0</v>
      </c>
      <c r="N13" s="58">
        <f>'11月分'!$H$11</f>
        <v>0</v>
      </c>
      <c r="O13" s="59">
        <f>'12月分'!$H$11</f>
        <v>0</v>
      </c>
    </row>
    <row r="14" spans="2:15" ht="18">
      <c r="B14" s="10">
        <v>11</v>
      </c>
      <c r="C14" s="38" t="s">
        <v>17</v>
      </c>
      <c r="D14" s="58">
        <f>'1月分'!$H$12</f>
        <v>0</v>
      </c>
      <c r="E14" s="59">
        <f>'2月分'!$H$12</f>
        <v>0</v>
      </c>
      <c r="F14" s="58">
        <f>'3月分'!$H$12</f>
        <v>0</v>
      </c>
      <c r="G14" s="58">
        <f>'4月分'!$H$12</f>
        <v>0</v>
      </c>
      <c r="H14" s="58">
        <f>'5月分'!$H$12</f>
        <v>0</v>
      </c>
      <c r="I14" s="58">
        <f>'6月分'!$H$12</f>
        <v>0</v>
      </c>
      <c r="J14" s="58">
        <f>'7月分'!$H$12</f>
        <v>0</v>
      </c>
      <c r="K14" s="58">
        <f>'8月分'!$H$12</f>
        <v>0</v>
      </c>
      <c r="L14" s="58">
        <f>'9月分'!$H$12</f>
        <v>0</v>
      </c>
      <c r="M14" s="58">
        <f>'10月分'!$H$12</f>
        <v>0</v>
      </c>
      <c r="N14" s="58">
        <f>'11月分'!$H$12</f>
        <v>0</v>
      </c>
      <c r="O14" s="59">
        <f>'12月分'!$H$12</f>
        <v>0</v>
      </c>
    </row>
    <row r="15" spans="2:15" ht="18">
      <c r="B15" s="10">
        <v>12</v>
      </c>
      <c r="C15" s="38" t="s">
        <v>18</v>
      </c>
      <c r="D15" s="58">
        <f>'1月分'!$H$13</f>
        <v>0</v>
      </c>
      <c r="E15" s="59">
        <f>'2月分'!$H$13</f>
        <v>3200</v>
      </c>
      <c r="F15" s="58">
        <f>'3月分'!$H$13</f>
        <v>0</v>
      </c>
      <c r="G15" s="58">
        <f>'4月分'!$H$13</f>
        <v>0</v>
      </c>
      <c r="H15" s="58">
        <f>'5月分'!$H$13</f>
        <v>0</v>
      </c>
      <c r="I15" s="58">
        <f>'6月分'!$H$13</f>
        <v>0</v>
      </c>
      <c r="J15" s="58">
        <f>'7月分'!$H$13</f>
        <v>0</v>
      </c>
      <c r="K15" s="58">
        <f>'8月分'!$H$13</f>
        <v>0</v>
      </c>
      <c r="L15" s="58">
        <f>'9月分'!$H$13</f>
        <v>0</v>
      </c>
      <c r="M15" s="58">
        <f>'10月分'!$H$13</f>
        <v>0</v>
      </c>
      <c r="N15" s="58">
        <f>'11月分'!$H$13</f>
        <v>10000</v>
      </c>
      <c r="O15" s="59">
        <f>'12月分'!$H$13</f>
        <v>0</v>
      </c>
    </row>
    <row r="16" spans="2:15" ht="18">
      <c r="B16" s="10">
        <v>13</v>
      </c>
      <c r="C16" s="38" t="s">
        <v>19</v>
      </c>
      <c r="D16" s="58">
        <f>'1月分'!$H$14</f>
        <v>0</v>
      </c>
      <c r="E16" s="59">
        <f>'2月分'!$H$14</f>
        <v>0</v>
      </c>
      <c r="F16" s="58">
        <f>'3月分'!$H$14</f>
        <v>0</v>
      </c>
      <c r="G16" s="58">
        <f>'4月分'!$H$14</f>
        <v>0</v>
      </c>
      <c r="H16" s="58">
        <f>'5月分'!$H$14</f>
        <v>0</v>
      </c>
      <c r="I16" s="58">
        <f>'6月分'!$H$14</f>
        <v>5000</v>
      </c>
      <c r="J16" s="58">
        <f>'7月分'!$H$14</f>
        <v>0</v>
      </c>
      <c r="K16" s="58">
        <f>'8月分'!$H$14</f>
        <v>0</v>
      </c>
      <c r="L16" s="58">
        <f>'9月分'!$H$14</f>
        <v>0</v>
      </c>
      <c r="M16" s="58">
        <f>'10月分'!$H$14</f>
        <v>0</v>
      </c>
      <c r="N16" s="58">
        <f>'11月分'!$H$14</f>
        <v>0</v>
      </c>
      <c r="O16" s="59">
        <f>'12月分'!$H$14</f>
        <v>0</v>
      </c>
    </row>
    <row r="17" spans="2:15" ht="18">
      <c r="B17" s="10">
        <v>14</v>
      </c>
      <c r="C17" s="38" t="s">
        <v>20</v>
      </c>
      <c r="D17" s="58">
        <f>'1月分'!$H$15</f>
        <v>0</v>
      </c>
      <c r="E17" s="59">
        <f>'2月分'!$H$15</f>
        <v>0</v>
      </c>
      <c r="F17" s="58">
        <f>'3月分'!$H$15</f>
        <v>0</v>
      </c>
      <c r="G17" s="58">
        <f>'4月分'!$H$15</f>
        <v>0</v>
      </c>
      <c r="H17" s="58">
        <f>'5月分'!$H$15</f>
        <v>0</v>
      </c>
      <c r="I17" s="58">
        <f>'6月分'!$H$15</f>
        <v>0</v>
      </c>
      <c r="J17" s="58">
        <f>'7月分'!$H$15</f>
        <v>0</v>
      </c>
      <c r="K17" s="58">
        <f>'8月分'!$H$15</f>
        <v>0</v>
      </c>
      <c r="L17" s="58">
        <f>'9月分'!$H$15</f>
        <v>0</v>
      </c>
      <c r="M17" s="58">
        <f>'10月分'!$H$15</f>
        <v>0</v>
      </c>
      <c r="N17" s="58">
        <f>'11月分'!$H$15</f>
        <v>0</v>
      </c>
      <c r="O17" s="59">
        <f>'12月分'!$H$15</f>
        <v>0</v>
      </c>
    </row>
    <row r="18" spans="2:15" ht="18">
      <c r="B18" s="10">
        <v>15</v>
      </c>
      <c r="C18" s="38" t="s">
        <v>21</v>
      </c>
      <c r="D18" s="58">
        <f>'1月分'!$H$16</f>
        <v>0</v>
      </c>
      <c r="E18" s="59">
        <f>'2月分'!$H$16</f>
        <v>0</v>
      </c>
      <c r="F18" s="58">
        <f>'3月分'!$H$16</f>
        <v>0</v>
      </c>
      <c r="G18" s="58">
        <f>'4月分'!$H$16</f>
        <v>0</v>
      </c>
      <c r="H18" s="58">
        <f>'5月分'!$H$16</f>
        <v>0</v>
      </c>
      <c r="I18" s="58">
        <f>'6月分'!$H$16</f>
        <v>0</v>
      </c>
      <c r="J18" s="58">
        <f>'7月分'!$H$16</f>
        <v>0</v>
      </c>
      <c r="K18" s="58">
        <f>'8月分'!$H$16</f>
        <v>0</v>
      </c>
      <c r="L18" s="58">
        <f>'9月分'!$H$16</f>
        <v>0</v>
      </c>
      <c r="M18" s="58">
        <f>'10月分'!$H$16</f>
        <v>20300</v>
      </c>
      <c r="N18" s="58">
        <f>'11月分'!$H$16</f>
        <v>0</v>
      </c>
      <c r="O18" s="59">
        <f>'12月分'!$H$16</f>
        <v>0</v>
      </c>
    </row>
    <row r="19" spans="2:15" ht="18">
      <c r="B19" s="10">
        <v>16</v>
      </c>
      <c r="C19" s="38" t="s">
        <v>22</v>
      </c>
      <c r="D19" s="58">
        <f>'1月分'!$H$17</f>
        <v>2500</v>
      </c>
      <c r="E19" s="59">
        <f>'2月分'!$H$17</f>
        <v>0</v>
      </c>
      <c r="F19" s="58">
        <f>'3月分'!$H$17</f>
        <v>0</v>
      </c>
      <c r="G19" s="58">
        <f>'4月分'!$H$17</f>
        <v>0</v>
      </c>
      <c r="H19" s="58">
        <f>'5月分'!$H$17</f>
        <v>0</v>
      </c>
      <c r="I19" s="58">
        <f>'6月分'!$H$17</f>
        <v>0</v>
      </c>
      <c r="J19" s="58">
        <f>'7月分'!$H$17</f>
        <v>0</v>
      </c>
      <c r="K19" s="58">
        <f>'8月分'!$H$17</f>
        <v>0</v>
      </c>
      <c r="L19" s="58">
        <f>'9月分'!$H$17</f>
        <v>0</v>
      </c>
      <c r="M19" s="58">
        <f>'10月分'!$H$17</f>
        <v>0</v>
      </c>
      <c r="N19" s="58">
        <f>'11月分'!$H$17</f>
        <v>0</v>
      </c>
      <c r="O19" s="59">
        <f>'12月分'!$H$17</f>
        <v>0</v>
      </c>
    </row>
    <row r="20" spans="2:15" ht="18">
      <c r="B20" s="10">
        <v>17</v>
      </c>
      <c r="C20" s="38" t="s">
        <v>23</v>
      </c>
      <c r="D20" s="58">
        <f>'1月分'!$H$18</f>
        <v>0</v>
      </c>
      <c r="E20" s="59">
        <f>'2月分'!$H$18</f>
        <v>0</v>
      </c>
      <c r="F20" s="58">
        <f>'3月分'!$H$18</f>
        <v>0</v>
      </c>
      <c r="G20" s="58">
        <f>'4月分'!$H$18</f>
        <v>0</v>
      </c>
      <c r="H20" s="58">
        <f>'5月分'!$H$18</f>
        <v>0</v>
      </c>
      <c r="I20" s="58">
        <f>'6月分'!$H$18</f>
        <v>0</v>
      </c>
      <c r="J20" s="58">
        <f>'7月分'!$H$18</f>
        <v>0</v>
      </c>
      <c r="K20" s="58">
        <f>'8月分'!$H$18</f>
        <v>0</v>
      </c>
      <c r="L20" s="58">
        <f>'9月分'!$H$18</f>
        <v>0</v>
      </c>
      <c r="M20" s="58">
        <f>'10月分'!$H$18</f>
        <v>0</v>
      </c>
      <c r="N20" s="58">
        <f>'11月分'!$H$18</f>
        <v>0</v>
      </c>
      <c r="O20" s="59">
        <f>'12月分'!$H$18</f>
        <v>0</v>
      </c>
    </row>
    <row r="21" spans="2:15" ht="18">
      <c r="B21" s="10">
        <v>18</v>
      </c>
      <c r="C21" s="38" t="s">
        <v>24</v>
      </c>
      <c r="D21" s="58">
        <f>'1月分'!$H$19</f>
        <v>0</v>
      </c>
      <c r="E21" s="59">
        <f>'2月分'!$H$19</f>
        <v>0</v>
      </c>
      <c r="F21" s="58">
        <f>'3月分'!$H$19</f>
        <v>0</v>
      </c>
      <c r="G21" s="58">
        <f>'4月分'!$H$19</f>
        <v>0</v>
      </c>
      <c r="H21" s="58">
        <f>'5月分'!$H$19</f>
        <v>0</v>
      </c>
      <c r="I21" s="58">
        <f>'6月分'!$H$19</f>
        <v>0</v>
      </c>
      <c r="J21" s="58">
        <f>'7月分'!$H$19</f>
        <v>0</v>
      </c>
      <c r="K21" s="58">
        <f>'8月分'!$H$19</f>
        <v>0</v>
      </c>
      <c r="L21" s="58">
        <f>'9月分'!$H$19</f>
        <v>0</v>
      </c>
      <c r="M21" s="58">
        <f>'10月分'!$H$19</f>
        <v>0</v>
      </c>
      <c r="N21" s="58">
        <f>'11月分'!$H$19</f>
        <v>0</v>
      </c>
      <c r="O21" s="59">
        <f>'12月分'!$H$19</f>
        <v>0</v>
      </c>
    </row>
    <row r="22" spans="2:15" ht="18">
      <c r="B22" s="10">
        <v>19</v>
      </c>
      <c r="C22" s="38" t="s">
        <v>25</v>
      </c>
      <c r="D22" s="58">
        <f>'1月分'!$H$20</f>
        <v>0</v>
      </c>
      <c r="E22" s="59">
        <f>'2月分'!$H$20</f>
        <v>0</v>
      </c>
      <c r="F22" s="58">
        <f>'3月分'!$H$20</f>
        <v>0</v>
      </c>
      <c r="G22" s="58">
        <f>'4月分'!$H$20</f>
        <v>0</v>
      </c>
      <c r="H22" s="58">
        <f>'5月分'!$H$20</f>
        <v>0</v>
      </c>
      <c r="I22" s="58">
        <f>'6月分'!$H$20</f>
        <v>0</v>
      </c>
      <c r="J22" s="58">
        <f>'7月分'!$H$20</f>
        <v>0</v>
      </c>
      <c r="K22" s="58">
        <f>'8月分'!$H$20</f>
        <v>0</v>
      </c>
      <c r="L22" s="58">
        <f>'9月分'!$H$20</f>
        <v>0</v>
      </c>
      <c r="M22" s="58">
        <f>'10月分'!$H$20</f>
        <v>0</v>
      </c>
      <c r="N22" s="58">
        <f>'11月分'!$H$20</f>
        <v>0</v>
      </c>
      <c r="O22" s="59">
        <f>'12月分'!$H$20</f>
        <v>0</v>
      </c>
    </row>
    <row r="23" spans="2:15" ht="18">
      <c r="B23" s="10">
        <v>20</v>
      </c>
      <c r="C23" s="38" t="s">
        <v>26</v>
      </c>
      <c r="D23" s="58">
        <f>'1月分'!$H$21</f>
        <v>0</v>
      </c>
      <c r="E23" s="59">
        <f>'2月分'!$H$21</f>
        <v>0</v>
      </c>
      <c r="F23" s="58">
        <f>'3月分'!$H$21</f>
        <v>0</v>
      </c>
      <c r="G23" s="58">
        <f>'4月分'!$H$21</f>
        <v>0</v>
      </c>
      <c r="H23" s="58">
        <f>'5月分'!$H$21</f>
        <v>0</v>
      </c>
      <c r="I23" s="58">
        <f>'6月分'!$H$21</f>
        <v>0</v>
      </c>
      <c r="J23" s="58">
        <f>'7月分'!$H$21</f>
        <v>0</v>
      </c>
      <c r="K23" s="58">
        <f>'8月分'!$H$21</f>
        <v>0</v>
      </c>
      <c r="L23" s="58">
        <f>'9月分'!$H$21</f>
        <v>0</v>
      </c>
      <c r="M23" s="58">
        <f>'10月分'!$H$21</f>
        <v>0</v>
      </c>
      <c r="N23" s="58">
        <f>'11月分'!$H$21</f>
        <v>0</v>
      </c>
      <c r="O23" s="59">
        <f>'12月分'!$H$21</f>
        <v>0</v>
      </c>
    </row>
    <row r="24" spans="2:15" ht="18">
      <c r="B24" s="10">
        <v>21</v>
      </c>
      <c r="C24" s="38" t="s">
        <v>27</v>
      </c>
      <c r="D24" s="58">
        <f>'1月分'!$H$22</f>
        <v>0</v>
      </c>
      <c r="E24" s="59">
        <f>'2月分'!$H$22</f>
        <v>0</v>
      </c>
      <c r="F24" s="58">
        <f>'3月分'!$H$22</f>
        <v>0</v>
      </c>
      <c r="G24" s="58">
        <f>'4月分'!$H$22</f>
        <v>0</v>
      </c>
      <c r="H24" s="58">
        <f>'5月分'!$H$22</f>
        <v>0</v>
      </c>
      <c r="I24" s="58">
        <f>'6月分'!$H$22</f>
        <v>0</v>
      </c>
      <c r="J24" s="58">
        <f>'7月分'!$H$22</f>
        <v>0</v>
      </c>
      <c r="K24" s="58">
        <f>'8月分'!$H$22</f>
        <v>0</v>
      </c>
      <c r="L24" s="58">
        <f>'9月分'!$H$22</f>
        <v>0</v>
      </c>
      <c r="M24" s="58">
        <f>'10月分'!$H$22</f>
        <v>0</v>
      </c>
      <c r="N24" s="58">
        <f>'11月分'!$H$22</f>
        <v>0</v>
      </c>
      <c r="O24" s="59">
        <f>'12月分'!$H$22</f>
        <v>0</v>
      </c>
    </row>
    <row r="25" spans="2:15" ht="18">
      <c r="B25" s="10">
        <v>22</v>
      </c>
      <c r="C25" s="38" t="s">
        <v>28</v>
      </c>
      <c r="D25" s="58">
        <f>'1月分'!$H$23</f>
        <v>0</v>
      </c>
      <c r="E25" s="59">
        <f>'2月分'!$H$23</f>
        <v>0</v>
      </c>
      <c r="F25" s="58">
        <f>'3月分'!$H$23</f>
        <v>0</v>
      </c>
      <c r="G25" s="58">
        <f>'4月分'!$H$23</f>
        <v>0</v>
      </c>
      <c r="H25" s="58">
        <f>'5月分'!$H$23</f>
        <v>0</v>
      </c>
      <c r="I25" s="58">
        <f>'6月分'!$H$23</f>
        <v>0</v>
      </c>
      <c r="J25" s="58">
        <f>'7月分'!$H$23</f>
        <v>0</v>
      </c>
      <c r="K25" s="58">
        <f>'8月分'!$H$23</f>
        <v>0</v>
      </c>
      <c r="L25" s="58">
        <f>'9月分'!$H$23</f>
        <v>0</v>
      </c>
      <c r="M25" s="58">
        <f>'10月分'!$H$23</f>
        <v>0</v>
      </c>
      <c r="N25" s="58">
        <f>'11月分'!$H$23</f>
        <v>0</v>
      </c>
      <c r="O25" s="59">
        <f>'12月分'!$H$23</f>
        <v>30000</v>
      </c>
    </row>
    <row r="26" spans="2:15" ht="18">
      <c r="B26" s="10">
        <v>23</v>
      </c>
      <c r="C26" s="38" t="s">
        <v>29</v>
      </c>
      <c r="D26" s="58">
        <f>'1月分'!$H$24</f>
        <v>0</v>
      </c>
      <c r="E26" s="59">
        <f>'2月分'!$H$24</f>
        <v>0</v>
      </c>
      <c r="F26" s="58">
        <f>'3月分'!$H$24</f>
        <v>0</v>
      </c>
      <c r="G26" s="58">
        <f>'4月分'!$H$24</f>
        <v>0</v>
      </c>
      <c r="H26" s="58">
        <f>'5月分'!$H$24</f>
        <v>0</v>
      </c>
      <c r="I26" s="58">
        <f>'6月分'!$H$24</f>
        <v>0</v>
      </c>
      <c r="J26" s="58">
        <f>'7月分'!$H$24</f>
        <v>0</v>
      </c>
      <c r="K26" s="58">
        <f>'8月分'!$H$24</f>
        <v>0</v>
      </c>
      <c r="L26" s="58">
        <f>'9月分'!$H$24</f>
        <v>0</v>
      </c>
      <c r="M26" s="58">
        <f>'10月分'!$H$24</f>
        <v>0</v>
      </c>
      <c r="N26" s="58">
        <f>'11月分'!$H$24</f>
        <v>0</v>
      </c>
      <c r="O26" s="59">
        <f>'12月分'!$H$24</f>
        <v>0</v>
      </c>
    </row>
    <row r="27" spans="2:15" ht="18">
      <c r="B27" s="10">
        <v>24</v>
      </c>
      <c r="C27" s="38" t="s">
        <v>30</v>
      </c>
      <c r="D27" s="58">
        <f>'1月分'!$H$25</f>
        <v>0</v>
      </c>
      <c r="E27" s="59">
        <f>'2月分'!$H$25</f>
        <v>0</v>
      </c>
      <c r="F27" s="58">
        <f>'3月分'!$H$25</f>
        <v>0</v>
      </c>
      <c r="G27" s="58">
        <f>'4月分'!$H$25</f>
        <v>0</v>
      </c>
      <c r="H27" s="58">
        <f>'5月分'!$H$25</f>
        <v>0</v>
      </c>
      <c r="I27" s="58">
        <f>'6月分'!$H$25</f>
        <v>0</v>
      </c>
      <c r="J27" s="58">
        <f>'7月分'!$H$25</f>
        <v>0</v>
      </c>
      <c r="K27" s="58">
        <f>'8月分'!$H$25</f>
        <v>0</v>
      </c>
      <c r="L27" s="58">
        <f>'9月分'!$H$25</f>
        <v>0</v>
      </c>
      <c r="M27" s="58">
        <f>'10月分'!$H$25</f>
        <v>0</v>
      </c>
      <c r="N27" s="58">
        <f>'11月分'!$H$25</f>
        <v>0</v>
      </c>
      <c r="O27" s="59">
        <f>'12月分'!$H$25</f>
        <v>0</v>
      </c>
    </row>
    <row r="28" spans="2:15" ht="18">
      <c r="B28" s="10">
        <v>25</v>
      </c>
      <c r="C28" s="38" t="s">
        <v>31</v>
      </c>
      <c r="D28" s="58">
        <f>'1月分'!$H$26</f>
        <v>0</v>
      </c>
      <c r="E28" s="59">
        <f>'2月分'!$H$26</f>
        <v>0</v>
      </c>
      <c r="F28" s="58">
        <f>'3月分'!$H$26</f>
        <v>0</v>
      </c>
      <c r="G28" s="58">
        <f>'4月分'!$H$26</f>
        <v>0</v>
      </c>
      <c r="H28" s="58">
        <f>'5月分'!$H$26</f>
        <v>0</v>
      </c>
      <c r="I28" s="58">
        <f>'6月分'!$H$26</f>
        <v>0</v>
      </c>
      <c r="J28" s="58">
        <f>'7月分'!$H$26</f>
        <v>0</v>
      </c>
      <c r="K28" s="58">
        <f>'8月分'!$H$26</f>
        <v>0</v>
      </c>
      <c r="L28" s="58">
        <f>'9月分'!$H$26</f>
        <v>0</v>
      </c>
      <c r="M28" s="58">
        <f>'10月分'!$H$26</f>
        <v>0</v>
      </c>
      <c r="N28" s="58">
        <f>'11月分'!$H$26</f>
        <v>0</v>
      </c>
      <c r="O28" s="59">
        <f>'12月分'!$H$26</f>
        <v>0</v>
      </c>
    </row>
    <row r="29" spans="2:15" ht="18">
      <c r="B29" s="10">
        <v>26</v>
      </c>
      <c r="C29" s="38" t="s">
        <v>66</v>
      </c>
      <c r="D29" s="58">
        <f>'1月分'!$H$27</f>
        <v>0</v>
      </c>
      <c r="E29" s="59">
        <f>'2月分'!$H$27</f>
        <v>0</v>
      </c>
      <c r="F29" s="58">
        <f>'3月分'!$H$27</f>
        <v>0</v>
      </c>
      <c r="G29" s="58">
        <f>'4月分'!$H$27</f>
        <v>0</v>
      </c>
      <c r="H29" s="58">
        <f>'5月分'!$H$27</f>
        <v>0</v>
      </c>
      <c r="I29" s="58">
        <f>'6月分'!$H$27</f>
        <v>0</v>
      </c>
      <c r="J29" s="58">
        <f>'7月分'!$H$27</f>
        <v>0</v>
      </c>
      <c r="K29" s="58">
        <f>'8月分'!$H$27</f>
        <v>0</v>
      </c>
      <c r="L29" s="58">
        <f>'9月分'!$H$27</f>
        <v>0</v>
      </c>
      <c r="M29" s="58">
        <f>'10月分'!$H$27</f>
        <v>0</v>
      </c>
      <c r="N29" s="58">
        <f>'11月分'!$H$27</f>
        <v>0</v>
      </c>
      <c r="O29" s="59">
        <f>'12月分'!$H$27</f>
        <v>0</v>
      </c>
    </row>
    <row r="30" spans="2:15" ht="18">
      <c r="B30" s="10">
        <v>27</v>
      </c>
      <c r="C30" s="38" t="s">
        <v>32</v>
      </c>
      <c r="D30" s="58">
        <f>'1月分'!$H$28</f>
        <v>0</v>
      </c>
      <c r="E30" s="59">
        <f>'2月分'!$H$28</f>
        <v>0</v>
      </c>
      <c r="F30" s="58">
        <f>'3月分'!$H$28</f>
        <v>0</v>
      </c>
      <c r="G30" s="58">
        <f>'4月分'!$H$28</f>
        <v>0</v>
      </c>
      <c r="H30" s="58">
        <f>'5月分'!$H$28</f>
        <v>0</v>
      </c>
      <c r="I30" s="58">
        <f>'6月分'!$H$28</f>
        <v>0</v>
      </c>
      <c r="J30" s="58">
        <f>'7月分'!$H$28</f>
        <v>0</v>
      </c>
      <c r="K30" s="58">
        <f>'8月分'!$H$28</f>
        <v>0</v>
      </c>
      <c r="L30" s="58">
        <f>'9月分'!$H$28</f>
        <v>0</v>
      </c>
      <c r="M30" s="58">
        <f>'10月分'!$H$28</f>
        <v>0</v>
      </c>
      <c r="N30" s="58">
        <f>'11月分'!$H$28</f>
        <v>0</v>
      </c>
      <c r="O30" s="59">
        <f>'12月分'!$H$28</f>
        <v>0</v>
      </c>
    </row>
    <row r="31" spans="2:15" ht="18">
      <c r="B31" s="10">
        <v>28</v>
      </c>
      <c r="C31" s="38" t="s">
        <v>32</v>
      </c>
      <c r="D31" s="58">
        <f>'1月分'!$H$29</f>
        <v>0</v>
      </c>
      <c r="E31" s="59">
        <f>'2月分'!$H$29</f>
        <v>0</v>
      </c>
      <c r="F31" s="58">
        <f>'3月分'!$H$29</f>
        <v>0</v>
      </c>
      <c r="G31" s="58">
        <f>'4月分'!$H$29</f>
        <v>0</v>
      </c>
      <c r="H31" s="58">
        <f>'5月分'!$H$29</f>
        <v>0</v>
      </c>
      <c r="I31" s="58">
        <f>'6月分'!$H$29</f>
        <v>0</v>
      </c>
      <c r="J31" s="58">
        <f>'7月分'!$H$29</f>
        <v>0</v>
      </c>
      <c r="K31" s="58">
        <f>'8月分'!$H$29</f>
        <v>0</v>
      </c>
      <c r="L31" s="58">
        <f>'9月分'!$H$29</f>
        <v>0</v>
      </c>
      <c r="M31" s="58">
        <f>'10月分'!$H$29</f>
        <v>0</v>
      </c>
      <c r="N31" s="58">
        <f>'11月分'!$H$29</f>
        <v>0</v>
      </c>
      <c r="O31" s="59">
        <f>'12月分'!$H$29</f>
        <v>0</v>
      </c>
    </row>
    <row r="32" spans="2:15" ht="18">
      <c r="B32" s="10">
        <v>29</v>
      </c>
      <c r="C32" s="38" t="s">
        <v>32</v>
      </c>
      <c r="D32" s="58">
        <f>'1月分'!$H$30</f>
        <v>0</v>
      </c>
      <c r="E32" s="59">
        <f>'2月分'!$H$30</f>
        <v>0</v>
      </c>
      <c r="F32" s="58">
        <f>'3月分'!$H$30</f>
        <v>0</v>
      </c>
      <c r="G32" s="58">
        <f>'4月分'!$H$30</f>
        <v>0</v>
      </c>
      <c r="H32" s="58">
        <f>'5月分'!$H$30</f>
        <v>0</v>
      </c>
      <c r="I32" s="58">
        <f>'6月分'!$H$30</f>
        <v>0</v>
      </c>
      <c r="J32" s="58">
        <f>'7月分'!$H$30</f>
        <v>0</v>
      </c>
      <c r="K32" s="58">
        <f>'8月分'!$H$30</f>
        <v>0</v>
      </c>
      <c r="L32" s="58">
        <f>'9月分'!$H$30</f>
        <v>0</v>
      </c>
      <c r="M32" s="58">
        <f>'10月分'!$H$30</f>
        <v>0</v>
      </c>
      <c r="N32" s="58">
        <f>'11月分'!$H$30</f>
        <v>0</v>
      </c>
      <c r="O32" s="59">
        <f>'12月分'!$H$30</f>
        <v>0</v>
      </c>
    </row>
    <row r="33" spans="2:15" ht="18">
      <c r="B33" s="10">
        <v>30</v>
      </c>
      <c r="C33" s="38" t="s">
        <v>32</v>
      </c>
      <c r="D33" s="58">
        <f>'1月分'!$H$31</f>
        <v>0</v>
      </c>
      <c r="E33" s="59">
        <f>'2月分'!$H$31</f>
        <v>0</v>
      </c>
      <c r="F33" s="58">
        <f>'3月分'!$H$31</f>
        <v>0</v>
      </c>
      <c r="G33" s="58">
        <f>'4月分'!$H$31</f>
        <v>0</v>
      </c>
      <c r="H33" s="58">
        <f>'5月分'!$H$31</f>
        <v>0</v>
      </c>
      <c r="I33" s="58">
        <f>'6月分'!$H$31</f>
        <v>0</v>
      </c>
      <c r="J33" s="58">
        <f>'7月分'!$H$31</f>
        <v>0</v>
      </c>
      <c r="K33" s="58">
        <f>'8月分'!$H$31</f>
        <v>0</v>
      </c>
      <c r="L33" s="58">
        <f>'9月分'!$H$31</f>
        <v>0</v>
      </c>
      <c r="M33" s="58">
        <f>'10月分'!$H$31</f>
        <v>0</v>
      </c>
      <c r="N33" s="58">
        <f>'11月分'!$H$31</f>
        <v>0</v>
      </c>
      <c r="O33" s="59">
        <f>'12月分'!$H$31</f>
        <v>0</v>
      </c>
    </row>
    <row r="34" spans="2:15" ht="18">
      <c r="B34" s="10">
        <v>31</v>
      </c>
      <c r="C34" s="38" t="s">
        <v>32</v>
      </c>
      <c r="D34" s="58">
        <f>'1月分'!$H$32</f>
        <v>0</v>
      </c>
      <c r="E34" s="59">
        <f>'2月分'!$H$32</f>
        <v>0</v>
      </c>
      <c r="F34" s="58">
        <f>'3月分'!$H$32</f>
        <v>0</v>
      </c>
      <c r="G34" s="58">
        <f>'4月分'!$H$32</f>
        <v>0</v>
      </c>
      <c r="H34" s="58">
        <f>'5月分'!$H$32</f>
        <v>0</v>
      </c>
      <c r="I34" s="58">
        <f>'6月分'!$H$32</f>
        <v>0</v>
      </c>
      <c r="J34" s="58">
        <f>'7月分'!$H$32</f>
        <v>0</v>
      </c>
      <c r="K34" s="58">
        <f>'8月分'!$H$32</f>
        <v>0</v>
      </c>
      <c r="L34" s="58">
        <f>'9月分'!$H$32</f>
        <v>0</v>
      </c>
      <c r="M34" s="58">
        <f>'10月分'!$H$32</f>
        <v>0</v>
      </c>
      <c r="N34" s="58">
        <f>'11月分'!$H$32</f>
        <v>0</v>
      </c>
      <c r="O34" s="59">
        <f>'12月分'!$H$32</f>
        <v>0</v>
      </c>
    </row>
    <row r="35" spans="2:15" ht="18.75" thickBot="1">
      <c r="B35" s="20">
        <v>32</v>
      </c>
      <c r="C35" s="42" t="s">
        <v>33</v>
      </c>
      <c r="D35" s="60">
        <f>'1月分'!$H$33</f>
        <v>0</v>
      </c>
      <c r="E35" s="61">
        <f>'2月分'!$H$33</f>
        <v>0</v>
      </c>
      <c r="F35" s="60">
        <f>'3月分'!$H$33</f>
        <v>0</v>
      </c>
      <c r="G35" s="60">
        <f>'4月分'!$H$33</f>
        <v>0</v>
      </c>
      <c r="H35" s="60">
        <f>'5月分'!$H$33</f>
        <v>0</v>
      </c>
      <c r="I35" s="60">
        <f>'6月分'!$H$33</f>
        <v>0</v>
      </c>
      <c r="J35" s="60">
        <f>'7月分'!$H$33</f>
        <v>0</v>
      </c>
      <c r="K35" s="60">
        <f>'8月分'!$H$33</f>
        <v>0</v>
      </c>
      <c r="L35" s="60">
        <f>'9月分'!$H$33</f>
        <v>0</v>
      </c>
      <c r="M35" s="60">
        <f>'10月分'!$H$33</f>
        <v>0</v>
      </c>
      <c r="N35" s="60">
        <f>'11月分'!$H$33</f>
        <v>0</v>
      </c>
      <c r="O35" s="61">
        <f>'12月分'!$H$33</f>
        <v>0</v>
      </c>
    </row>
    <row r="36" spans="2:15" ht="18.75" thickBot="1">
      <c r="B36" s="12">
        <v>33</v>
      </c>
      <c r="C36" s="36" t="s">
        <v>34</v>
      </c>
      <c r="D36" s="54">
        <f>'1月分'!$H$34</f>
        <v>4800</v>
      </c>
      <c r="E36" s="55">
        <f>'2月分'!$H$34</f>
        <v>3200</v>
      </c>
      <c r="F36" s="54">
        <f>'3月分'!$H$34</f>
        <v>5200</v>
      </c>
      <c r="G36" s="54">
        <f>'4月分'!$H$34</f>
        <v>0</v>
      </c>
      <c r="H36" s="54">
        <f>'5月分'!$H$34</f>
        <v>0</v>
      </c>
      <c r="I36" s="54">
        <f>'6月分'!$H$34</f>
        <v>5000</v>
      </c>
      <c r="J36" s="54">
        <f>'7月分'!$H$34</f>
        <v>0</v>
      </c>
      <c r="K36" s="54">
        <f>'8月分'!$H$34</f>
        <v>0</v>
      </c>
      <c r="L36" s="54">
        <f>'9月分'!$H$34</f>
        <v>0</v>
      </c>
      <c r="M36" s="54">
        <f>'10月分'!$H$34</f>
        <v>20300</v>
      </c>
      <c r="N36" s="54">
        <f>'11月分'!$H$34</f>
        <v>10000</v>
      </c>
      <c r="O36" s="55">
        <f>'12月分'!$H$34</f>
        <v>30000</v>
      </c>
    </row>
    <row r="37" spans="2:15" ht="18.75" thickBot="1">
      <c r="B37" s="12">
        <v>34</v>
      </c>
      <c r="C37" s="40" t="s">
        <v>35</v>
      </c>
      <c r="D37" s="54">
        <f>'1月分'!$H$35</f>
        <v>241200</v>
      </c>
      <c r="E37" s="55">
        <f>'2月分'!$H$35</f>
        <v>46800</v>
      </c>
      <c r="F37" s="54">
        <f>'3月分'!$H$35</f>
        <v>-5200</v>
      </c>
      <c r="G37" s="54">
        <f>'4月分'!$H$35</f>
        <v>0</v>
      </c>
      <c r="H37" s="54">
        <f>'5月分'!$H$35</f>
        <v>10000</v>
      </c>
      <c r="I37" s="54">
        <f>'6月分'!$H$35</f>
        <v>7000</v>
      </c>
      <c r="J37" s="54">
        <f>'7月分'!$H$35</f>
        <v>20000</v>
      </c>
      <c r="K37" s="54">
        <f>'8月分'!$H$35</f>
        <v>100000</v>
      </c>
      <c r="L37" s="54">
        <f>'9月分'!$H$35</f>
        <v>20000</v>
      </c>
      <c r="M37" s="54">
        <f>'10月分'!$H$35</f>
        <v>-300</v>
      </c>
      <c r="N37" s="54">
        <f>'11月分'!$H$35</f>
        <v>40000</v>
      </c>
      <c r="O37" s="55">
        <f>'12月分'!$H$35</f>
        <v>25000</v>
      </c>
    </row>
    <row r="38" spans="2:15" ht="18">
      <c r="B38" s="9">
        <v>35</v>
      </c>
      <c r="C38" s="43" t="s">
        <v>36</v>
      </c>
      <c r="D38" s="56">
        <f>'1月分'!$H$36</f>
        <v>0</v>
      </c>
      <c r="E38" s="57">
        <f>'2月分'!$H$36</f>
        <v>0</v>
      </c>
      <c r="F38" s="56">
        <f>'3月分'!$H$36</f>
        <v>0</v>
      </c>
      <c r="G38" s="56">
        <f>'4月分'!$H$36</f>
        <v>0</v>
      </c>
      <c r="H38" s="56">
        <f>'5月分'!$H$36</f>
        <v>0</v>
      </c>
      <c r="I38" s="56">
        <f>'6月分'!$H$36</f>
        <v>0</v>
      </c>
      <c r="J38" s="56">
        <f>'7月分'!$H$36</f>
        <v>0</v>
      </c>
      <c r="K38" s="56">
        <f>'8月分'!$H$36</f>
        <v>0</v>
      </c>
      <c r="L38" s="56">
        <f>'9月分'!$H$36</f>
        <v>0</v>
      </c>
      <c r="M38" s="56">
        <f>'10月分'!$H$36</f>
        <v>0</v>
      </c>
      <c r="N38" s="56">
        <f>'11月分'!$H$36</f>
        <v>0</v>
      </c>
      <c r="O38" s="57">
        <f>'12月分'!$H$36</f>
        <v>0</v>
      </c>
    </row>
    <row r="39" spans="2:15" ht="18">
      <c r="B39" s="10">
        <v>36</v>
      </c>
      <c r="C39" s="38" t="s">
        <v>32</v>
      </c>
      <c r="D39" s="58">
        <f>'1月分'!$H$37</f>
        <v>0</v>
      </c>
      <c r="E39" s="59">
        <f>'2月分'!$H$37</f>
        <v>0</v>
      </c>
      <c r="F39" s="58">
        <f>'3月分'!$H$37</f>
        <v>0</v>
      </c>
      <c r="G39" s="58">
        <f>'4月分'!$H$37</f>
        <v>0</v>
      </c>
      <c r="H39" s="58">
        <f>'5月分'!$H$37</f>
        <v>0</v>
      </c>
      <c r="I39" s="58">
        <f>'6月分'!$H$37</f>
        <v>0</v>
      </c>
      <c r="J39" s="58">
        <f>'7月分'!$H$37</f>
        <v>0</v>
      </c>
      <c r="K39" s="58">
        <f>'8月分'!$H$37</f>
        <v>0</v>
      </c>
      <c r="L39" s="58">
        <f>'9月分'!$H$37</f>
        <v>0</v>
      </c>
      <c r="M39" s="58">
        <f>'10月分'!$H$37</f>
        <v>0</v>
      </c>
      <c r="N39" s="58">
        <f>'11月分'!$H$37</f>
        <v>0</v>
      </c>
      <c r="O39" s="59">
        <f>'12月分'!$H$37</f>
        <v>0</v>
      </c>
    </row>
    <row r="40" spans="2:15" ht="18">
      <c r="B40" s="10">
        <v>37</v>
      </c>
      <c r="C40" s="38" t="s">
        <v>32</v>
      </c>
      <c r="D40" s="58">
        <f>'1月分'!$H$38</f>
        <v>0</v>
      </c>
      <c r="E40" s="59">
        <f>'2月分'!$H$38</f>
        <v>0</v>
      </c>
      <c r="F40" s="58">
        <f>'3月分'!$H$38</f>
        <v>0</v>
      </c>
      <c r="G40" s="58">
        <f>'4月分'!$H$38</f>
        <v>0</v>
      </c>
      <c r="H40" s="58">
        <f>'5月分'!$H$38</f>
        <v>0</v>
      </c>
      <c r="I40" s="58">
        <f>'6月分'!$H$38</f>
        <v>0</v>
      </c>
      <c r="J40" s="58">
        <f>'7月分'!$H$38</f>
        <v>0</v>
      </c>
      <c r="K40" s="58">
        <f>'8月分'!$H$38</f>
        <v>0</v>
      </c>
      <c r="L40" s="58">
        <f>'9月分'!$H$38</f>
        <v>0</v>
      </c>
      <c r="M40" s="58">
        <f>'10月分'!$H$38</f>
        <v>0</v>
      </c>
      <c r="N40" s="58">
        <f>'11月分'!$H$38</f>
        <v>0</v>
      </c>
      <c r="O40" s="59">
        <f>'12月分'!$H$38</f>
        <v>0</v>
      </c>
    </row>
    <row r="41" spans="2:15" ht="18">
      <c r="B41" s="10">
        <v>38</v>
      </c>
      <c r="C41" s="38" t="s">
        <v>32</v>
      </c>
      <c r="D41" s="58">
        <f>'1月分'!$H$39</f>
        <v>0</v>
      </c>
      <c r="E41" s="59">
        <f>'2月分'!$H$39</f>
        <v>0</v>
      </c>
      <c r="F41" s="58">
        <f>'3月分'!$H$39</f>
        <v>0</v>
      </c>
      <c r="G41" s="58">
        <f>'4月分'!$H$39</f>
        <v>0</v>
      </c>
      <c r="H41" s="58">
        <f>'5月分'!$H$39</f>
        <v>0</v>
      </c>
      <c r="I41" s="58">
        <f>'6月分'!$H$39</f>
        <v>0</v>
      </c>
      <c r="J41" s="58">
        <f>'7月分'!$H$39</f>
        <v>0</v>
      </c>
      <c r="K41" s="58">
        <f>'8月分'!$H$39</f>
        <v>0</v>
      </c>
      <c r="L41" s="58">
        <f>'9月分'!$H$39</f>
        <v>0</v>
      </c>
      <c r="M41" s="58">
        <f>'10月分'!$H$39</f>
        <v>0</v>
      </c>
      <c r="N41" s="58">
        <f>'11月分'!$H$39</f>
        <v>0</v>
      </c>
      <c r="O41" s="59">
        <f>'12月分'!$H$39</f>
        <v>0</v>
      </c>
    </row>
    <row r="42" spans="2:15" ht="18.75" thickBot="1">
      <c r="B42" s="20">
        <v>39</v>
      </c>
      <c r="C42" s="42" t="s">
        <v>34</v>
      </c>
      <c r="D42" s="60">
        <f>'1月分'!$H$40</f>
        <v>0</v>
      </c>
      <c r="E42" s="61">
        <f>'2月分'!$H$40</f>
        <v>0</v>
      </c>
      <c r="F42" s="60">
        <f>'3月分'!$H$40</f>
        <v>0</v>
      </c>
      <c r="G42" s="60">
        <f>'4月分'!$H$40</f>
        <v>0</v>
      </c>
      <c r="H42" s="60">
        <f>'5月分'!$H$40</f>
        <v>0</v>
      </c>
      <c r="I42" s="60">
        <f>'6月分'!$H$40</f>
        <v>0</v>
      </c>
      <c r="J42" s="60">
        <f>'7月分'!$H$40</f>
        <v>0</v>
      </c>
      <c r="K42" s="60">
        <f>'8月分'!$H$40</f>
        <v>0</v>
      </c>
      <c r="L42" s="60">
        <f>'9月分'!$H$40</f>
        <v>0</v>
      </c>
      <c r="M42" s="60">
        <f>'10月分'!$H$40</f>
        <v>0</v>
      </c>
      <c r="N42" s="60">
        <f>'11月分'!$H$40</f>
        <v>0</v>
      </c>
      <c r="O42" s="61">
        <f>'12月分'!$H$40</f>
        <v>0</v>
      </c>
    </row>
    <row r="43" spans="2:15" ht="18">
      <c r="B43" s="9">
        <v>40</v>
      </c>
      <c r="C43" s="41" t="s">
        <v>37</v>
      </c>
      <c r="D43" s="56">
        <f>'1月分'!$H$41</f>
        <v>70000</v>
      </c>
      <c r="E43" s="57">
        <f>'2月分'!$H$41</f>
        <v>0</v>
      </c>
      <c r="F43" s="56">
        <f>'3月分'!$H$41</f>
        <v>0</v>
      </c>
      <c r="G43" s="56">
        <f>'4月分'!$H$41</f>
        <v>0</v>
      </c>
      <c r="H43" s="56">
        <f>'5月分'!$H$41</f>
        <v>0</v>
      </c>
      <c r="I43" s="56">
        <f>'6月分'!$H$41</f>
        <v>0</v>
      </c>
      <c r="J43" s="56">
        <f>'7月分'!$H$41</f>
        <v>0</v>
      </c>
      <c r="K43" s="56">
        <f>'8月分'!$H$41</f>
        <v>80000</v>
      </c>
      <c r="L43" s="56">
        <f>'9月分'!$H$41</f>
        <v>0</v>
      </c>
      <c r="M43" s="56">
        <f>'10月分'!$H$41</f>
        <v>0</v>
      </c>
      <c r="N43" s="56">
        <f>'11月分'!$H$41</f>
        <v>0</v>
      </c>
      <c r="O43" s="57">
        <f>'12月分'!$H$41</f>
        <v>0</v>
      </c>
    </row>
    <row r="44" spans="2:15" ht="18">
      <c r="B44" s="10">
        <v>41</v>
      </c>
      <c r="C44" s="43" t="s">
        <v>36</v>
      </c>
      <c r="D44" s="58">
        <f>'1月分'!$H$42</f>
        <v>0</v>
      </c>
      <c r="E44" s="59">
        <f>'2月分'!$H$42</f>
        <v>0</v>
      </c>
      <c r="F44" s="58">
        <f>'3月分'!$H$42</f>
        <v>0</v>
      </c>
      <c r="G44" s="58">
        <f>'4月分'!$H$42</f>
        <v>0</v>
      </c>
      <c r="H44" s="58">
        <f>'5月分'!$H$42</f>
        <v>0</v>
      </c>
      <c r="I44" s="58">
        <f>'6月分'!$H$42</f>
        <v>0</v>
      </c>
      <c r="J44" s="58">
        <f>'7月分'!$H$42</f>
        <v>0</v>
      </c>
      <c r="K44" s="58">
        <f>'8月分'!$H$42</f>
        <v>0</v>
      </c>
      <c r="L44" s="58">
        <f>'9月分'!$H$42</f>
        <v>0</v>
      </c>
      <c r="M44" s="58">
        <f>'10月分'!$H$42</f>
        <v>0</v>
      </c>
      <c r="N44" s="58">
        <f>'11月分'!$H$42</f>
        <v>0</v>
      </c>
      <c r="O44" s="59">
        <f>'12月分'!$H$42</f>
        <v>0</v>
      </c>
    </row>
    <row r="45" spans="2:15" ht="18">
      <c r="B45" s="10">
        <v>42</v>
      </c>
      <c r="C45" s="38" t="s">
        <v>32</v>
      </c>
      <c r="D45" s="58">
        <f>'1月分'!$H$43</f>
        <v>0</v>
      </c>
      <c r="E45" s="59">
        <f>'2月分'!$H$43</f>
        <v>0</v>
      </c>
      <c r="F45" s="58">
        <f>'3月分'!$H$43</f>
        <v>0</v>
      </c>
      <c r="G45" s="58">
        <f>'4月分'!$H$43</f>
        <v>0</v>
      </c>
      <c r="H45" s="58">
        <f>'5月分'!$H$43</f>
        <v>0</v>
      </c>
      <c r="I45" s="58">
        <f>'6月分'!$H$43</f>
        <v>0</v>
      </c>
      <c r="J45" s="58">
        <f>'7月分'!$H$43</f>
        <v>0</v>
      </c>
      <c r="K45" s="58">
        <f>'8月分'!$H$43</f>
        <v>0</v>
      </c>
      <c r="L45" s="58">
        <f>'9月分'!$H$43</f>
        <v>0</v>
      </c>
      <c r="M45" s="58">
        <f>'10月分'!$H$43</f>
        <v>0</v>
      </c>
      <c r="N45" s="58">
        <f>'11月分'!$H$43</f>
        <v>0</v>
      </c>
      <c r="O45" s="59">
        <f>'12月分'!$H$43</f>
        <v>0</v>
      </c>
    </row>
    <row r="46" spans="2:15" ht="18">
      <c r="B46" s="10">
        <v>43</v>
      </c>
      <c r="C46" s="38" t="s">
        <v>32</v>
      </c>
      <c r="D46" s="58">
        <f>'1月分'!$H$44</f>
        <v>0</v>
      </c>
      <c r="E46" s="59">
        <f>'2月分'!$H$44</f>
        <v>0</v>
      </c>
      <c r="F46" s="58">
        <f>'3月分'!$H$44</f>
        <v>0</v>
      </c>
      <c r="G46" s="58">
        <f>'4月分'!$H$44</f>
        <v>0</v>
      </c>
      <c r="H46" s="58">
        <f>'5月分'!$H$44</f>
        <v>0</v>
      </c>
      <c r="I46" s="58">
        <f>'6月分'!$H$44</f>
        <v>0</v>
      </c>
      <c r="J46" s="58">
        <f>'7月分'!$H$44</f>
        <v>0</v>
      </c>
      <c r="K46" s="58">
        <f>'8月分'!$H$44</f>
        <v>0</v>
      </c>
      <c r="L46" s="58">
        <f>'9月分'!$H$44</f>
        <v>0</v>
      </c>
      <c r="M46" s="58">
        <f>'10月分'!$H$44</f>
        <v>0</v>
      </c>
      <c r="N46" s="58">
        <f>'11月分'!$H$44</f>
        <v>0</v>
      </c>
      <c r="O46" s="59">
        <f>'12月分'!$H$44</f>
        <v>0</v>
      </c>
    </row>
    <row r="47" spans="2:15" ht="18">
      <c r="B47" s="10">
        <v>44</v>
      </c>
      <c r="C47" s="38" t="s">
        <v>32</v>
      </c>
      <c r="D47" s="58">
        <f>'1月分'!$H$45</f>
        <v>0</v>
      </c>
      <c r="E47" s="59">
        <f>'2月分'!$H$45</f>
        <v>0</v>
      </c>
      <c r="F47" s="58">
        <f>'3月分'!$H$45</f>
        <v>0</v>
      </c>
      <c r="G47" s="58">
        <f>'4月分'!$H$45</f>
        <v>0</v>
      </c>
      <c r="H47" s="58">
        <f>'5月分'!$H$45</f>
        <v>0</v>
      </c>
      <c r="I47" s="58">
        <f>'6月分'!$H$45</f>
        <v>0</v>
      </c>
      <c r="J47" s="58">
        <f>'7月分'!$H$45</f>
        <v>0</v>
      </c>
      <c r="K47" s="58">
        <f>'8月分'!$H$45</f>
        <v>0</v>
      </c>
      <c r="L47" s="58">
        <f>'9月分'!$H$45</f>
        <v>0</v>
      </c>
      <c r="M47" s="58">
        <f>'10月分'!$H$45</f>
        <v>0</v>
      </c>
      <c r="N47" s="58">
        <f>'11月分'!$H$45</f>
        <v>0</v>
      </c>
      <c r="O47" s="59">
        <f>'12月分'!$H$45</f>
        <v>0</v>
      </c>
    </row>
    <row r="48" spans="2:15" ht="18.75" thickBot="1">
      <c r="B48" s="20">
        <v>45</v>
      </c>
      <c r="C48" s="42" t="s">
        <v>34</v>
      </c>
      <c r="D48" s="60">
        <f>'1月分'!$H$46</f>
        <v>70000</v>
      </c>
      <c r="E48" s="61">
        <f>'2月分'!$H$46</f>
        <v>0</v>
      </c>
      <c r="F48" s="60">
        <f>'3月分'!$H$46</f>
        <v>0</v>
      </c>
      <c r="G48" s="60">
        <f>'4月分'!$H$46</f>
        <v>0</v>
      </c>
      <c r="H48" s="60">
        <f>'5月分'!$H$46</f>
        <v>0</v>
      </c>
      <c r="I48" s="60">
        <f>'6月分'!$H$46</f>
        <v>0</v>
      </c>
      <c r="J48" s="60">
        <f>'7月分'!$H$46</f>
        <v>0</v>
      </c>
      <c r="K48" s="60">
        <f>'8月分'!$H$46</f>
        <v>80000</v>
      </c>
      <c r="L48" s="60">
        <f>'9月分'!$H$46</f>
        <v>0</v>
      </c>
      <c r="M48" s="60">
        <f>'10月分'!$H$46</f>
        <v>0</v>
      </c>
      <c r="N48" s="60">
        <f>'11月分'!$H$46</f>
        <v>0</v>
      </c>
      <c r="O48" s="61">
        <f>'12月分'!$H$46</f>
        <v>0</v>
      </c>
    </row>
    <row r="49" spans="2:15" ht="18.75" thickBot="1">
      <c r="B49" s="12">
        <v>46</v>
      </c>
      <c r="C49" s="40" t="s">
        <v>38</v>
      </c>
      <c r="D49" s="54">
        <f>'1月分'!$H$47</f>
        <v>171200</v>
      </c>
      <c r="E49" s="55">
        <f>'2月分'!$H$47</f>
        <v>46800</v>
      </c>
      <c r="F49" s="54">
        <f>'3月分'!$H$47</f>
        <v>-5200</v>
      </c>
      <c r="G49" s="54">
        <f>'4月分'!$H$47</f>
        <v>0</v>
      </c>
      <c r="H49" s="54">
        <f>'5月分'!$H$47</f>
        <v>10000</v>
      </c>
      <c r="I49" s="54">
        <f>'6月分'!$H$47</f>
        <v>7000</v>
      </c>
      <c r="J49" s="54">
        <f>'7月分'!$H$47</f>
        <v>20000</v>
      </c>
      <c r="K49" s="54">
        <f>'8月分'!$H$47</f>
        <v>20000</v>
      </c>
      <c r="L49" s="54">
        <f>'9月分'!$H$47</f>
        <v>20000</v>
      </c>
      <c r="M49" s="54">
        <f>'10月分'!$H$47</f>
        <v>-300</v>
      </c>
      <c r="N49" s="54">
        <f>'11月分'!$H$47</f>
        <v>40000</v>
      </c>
      <c r="O49" s="55">
        <f>'12月分'!$H$47</f>
        <v>25000</v>
      </c>
    </row>
    <row r="50" spans="2:15" ht="18.75" thickBot="1">
      <c r="B50" s="12">
        <v>47</v>
      </c>
      <c r="C50" s="43" t="s">
        <v>39</v>
      </c>
      <c r="D50" s="54">
        <f>'1月分'!$H$48</f>
        <v>0</v>
      </c>
      <c r="E50" s="55">
        <f>'2月分'!$H$48</f>
        <v>0</v>
      </c>
      <c r="F50" s="54">
        <f>'3月分'!$H$48</f>
        <v>0</v>
      </c>
      <c r="G50" s="54">
        <f>'4月分'!$H$48</f>
        <v>0</v>
      </c>
      <c r="H50" s="54">
        <f>'5月分'!$H$48</f>
        <v>0</v>
      </c>
      <c r="I50" s="54">
        <f>'6月分'!$H$48</f>
        <v>0</v>
      </c>
      <c r="J50" s="54">
        <f>'7月分'!$H$48</f>
        <v>0</v>
      </c>
      <c r="K50" s="54">
        <f>'8月分'!$H$48</f>
        <v>0</v>
      </c>
      <c r="L50" s="54">
        <f>'9月分'!$H$48</f>
        <v>0</v>
      </c>
      <c r="M50" s="54">
        <f>'10月分'!$H$48</f>
        <v>0</v>
      </c>
      <c r="N50" s="54">
        <f>'11月分'!$H$48</f>
        <v>0</v>
      </c>
      <c r="O50" s="55">
        <f>'12月分'!$H$48</f>
        <v>0</v>
      </c>
    </row>
    <row r="51" spans="2:15" ht="18.75" thickBot="1">
      <c r="B51" s="12">
        <v>48</v>
      </c>
      <c r="C51" s="40" t="s">
        <v>40</v>
      </c>
      <c r="D51" s="54">
        <f>'1月分'!$H$49</f>
        <v>171200</v>
      </c>
      <c r="E51" s="55">
        <f>'2月分'!$H$49</f>
        <v>46800</v>
      </c>
      <c r="F51" s="54">
        <f>'3月分'!$H$49</f>
        <v>-5200</v>
      </c>
      <c r="G51" s="54">
        <f>'4月分'!$H$49</f>
        <v>0</v>
      </c>
      <c r="H51" s="54">
        <f>'5月分'!$H$49</f>
        <v>10000</v>
      </c>
      <c r="I51" s="54">
        <f>'6月分'!$H$49</f>
        <v>7000</v>
      </c>
      <c r="J51" s="54">
        <f>'7月分'!$H$49</f>
        <v>20000</v>
      </c>
      <c r="K51" s="54">
        <f>'8月分'!$H$49</f>
        <v>20000</v>
      </c>
      <c r="L51" s="54">
        <f>'9月分'!$H$49</f>
        <v>20000</v>
      </c>
      <c r="M51" s="54">
        <f>'10月分'!$H$49</f>
        <v>-300</v>
      </c>
      <c r="N51" s="54">
        <f>'11月分'!$H$49</f>
        <v>40000</v>
      </c>
      <c r="O51" s="55">
        <f>'12月分'!$H$49</f>
        <v>25000</v>
      </c>
    </row>
    <row r="52" spans="2:15" ht="18.75" thickBot="1">
      <c r="B52" s="12">
        <v>49</v>
      </c>
      <c r="C52" s="44" t="s">
        <v>41</v>
      </c>
      <c r="D52" s="62">
        <f>'1月分'!$H$50</f>
        <v>0</v>
      </c>
      <c r="E52" s="63">
        <f>'2月分'!$H$50</f>
        <v>0</v>
      </c>
      <c r="F52" s="62">
        <f>'3月分'!$H$50</f>
        <v>0</v>
      </c>
      <c r="G52" s="62">
        <f>'4月分'!$H$50</f>
        <v>0</v>
      </c>
      <c r="H52" s="62">
        <f>'5月分'!$H$50</f>
        <v>0</v>
      </c>
      <c r="I52" s="62">
        <f>'6月分'!$H$50</f>
        <v>0</v>
      </c>
      <c r="J52" s="62">
        <f>'7月分'!$H$50</f>
        <v>0</v>
      </c>
      <c r="K52" s="62">
        <f>'8月分'!$H$50</f>
        <v>0</v>
      </c>
      <c r="L52" s="62">
        <f>'9月分'!$H$50</f>
        <v>0</v>
      </c>
      <c r="M52" s="62">
        <f>'10月分'!$H$50</f>
        <v>0</v>
      </c>
      <c r="N52" s="62">
        <f>'11月分'!$H$50</f>
        <v>0</v>
      </c>
      <c r="O52" s="63">
        <f>'12月分'!$H$50</f>
        <v>0</v>
      </c>
    </row>
    <row r="53" spans="2:15" ht="18.75" thickBot="1">
      <c r="B53" s="12">
        <v>50</v>
      </c>
      <c r="C53" s="45" t="s">
        <v>42</v>
      </c>
      <c r="D53" s="62">
        <f>'1月分'!$H$51</f>
        <v>0</v>
      </c>
      <c r="E53" s="63">
        <f>'2月分'!$H$51</f>
        <v>0</v>
      </c>
      <c r="F53" s="62">
        <f>'3月分'!$H$51</f>
        <v>0</v>
      </c>
      <c r="G53" s="62">
        <f>'4月分'!$H$51</f>
        <v>0</v>
      </c>
      <c r="H53" s="62">
        <f>'5月分'!$H$51</f>
        <v>0</v>
      </c>
      <c r="I53" s="62">
        <f>'6月分'!$H$51</f>
        <v>0</v>
      </c>
      <c r="J53" s="62">
        <f>'7月分'!$H$51</f>
        <v>0</v>
      </c>
      <c r="K53" s="62">
        <f>'8月分'!$H$51</f>
        <v>0</v>
      </c>
      <c r="L53" s="62">
        <f>'9月分'!$H$51</f>
        <v>0</v>
      </c>
      <c r="M53" s="62">
        <f>'10月分'!$H$51</f>
        <v>0</v>
      </c>
      <c r="N53" s="62">
        <f>'11月分'!$H$51</f>
        <v>0</v>
      </c>
      <c r="O53" s="63">
        <f>'12月分'!$H$51</f>
        <v>0</v>
      </c>
    </row>
    <row r="54" spans="2:15" ht="18.75" thickBot="1">
      <c r="B54" s="12">
        <v>51</v>
      </c>
      <c r="C54" s="80" t="s">
        <v>43</v>
      </c>
      <c r="D54" s="62">
        <f>'1月分'!$H$52</f>
        <v>0</v>
      </c>
      <c r="E54" s="62">
        <f>'2月分'!$H$52</f>
        <v>0</v>
      </c>
      <c r="F54" s="62">
        <f>'3月分'!$H$52</f>
        <v>0</v>
      </c>
      <c r="G54" s="62">
        <f>'4月分'!$H$52</f>
        <v>0</v>
      </c>
      <c r="H54" s="62">
        <f>'5月分'!$H$52</f>
        <v>0</v>
      </c>
      <c r="I54" s="62">
        <f>'6月分'!$H$52</f>
        <v>0</v>
      </c>
      <c r="J54" s="62">
        <f>'7月分'!$H$52</f>
        <v>0</v>
      </c>
      <c r="K54" s="62">
        <f>'8月分'!$H$52</f>
        <v>0</v>
      </c>
      <c r="L54" s="62">
        <f>'9月分'!$H$52</f>
        <v>0</v>
      </c>
      <c r="M54" s="62">
        <f>'10月分'!$H$52</f>
        <v>0</v>
      </c>
      <c r="N54" s="62">
        <f>'11月分'!$H$52</f>
        <v>0</v>
      </c>
      <c r="O54" s="62">
        <f>'12月分'!$H$52</f>
        <v>0</v>
      </c>
    </row>
    <row r="55" spans="2:15" ht="18.75" thickBot="1">
      <c r="B55" s="12">
        <v>52</v>
      </c>
      <c r="C55" s="45" t="s">
        <v>44</v>
      </c>
      <c r="D55" s="62">
        <f>'1月分'!$H$53</f>
        <v>0</v>
      </c>
      <c r="E55" s="62">
        <f>'2月分'!$H$53</f>
        <v>0</v>
      </c>
      <c r="F55" s="62">
        <f>'3月分'!$H$53</f>
        <v>0</v>
      </c>
      <c r="G55" s="62">
        <f>'4月分'!$H$53</f>
        <v>0</v>
      </c>
      <c r="H55" s="62">
        <f>'5月分'!$H$53</f>
        <v>0</v>
      </c>
      <c r="I55" s="62">
        <f>'6月分'!$H$53</f>
        <v>0</v>
      </c>
      <c r="J55" s="62">
        <f>'7月分'!$H$53</f>
        <v>0</v>
      </c>
      <c r="K55" s="62">
        <f>'8月分'!$H$53</f>
        <v>0</v>
      </c>
      <c r="L55" s="62">
        <f>'9月分'!$H$53</f>
        <v>0</v>
      </c>
      <c r="M55" s="62">
        <f>'10月分'!$H$53</f>
        <v>0</v>
      </c>
      <c r="N55" s="62">
        <f>'11月分'!$H$53</f>
        <v>0</v>
      </c>
      <c r="O55" s="62">
        <f>'12月分'!$H$53</f>
        <v>0</v>
      </c>
    </row>
    <row r="56" spans="2:15" ht="18">
      <c r="B56"/>
      <c r="D56"/>
      <c r="E56"/>
      <c r="F56"/>
      <c r="G56"/>
      <c r="H56"/>
      <c r="I56"/>
      <c r="J56"/>
      <c r="K56"/>
      <c r="L56"/>
      <c r="M56"/>
      <c r="N56"/>
      <c r="O56"/>
    </row>
    <row r="57" spans="2:15" ht="18.75" thickBot="1">
      <c r="B57"/>
      <c r="D57"/>
      <c r="E57"/>
      <c r="F57"/>
      <c r="G57"/>
      <c r="H57"/>
      <c r="I57"/>
      <c r="J57"/>
      <c r="K57"/>
      <c r="L57"/>
      <c r="M57"/>
      <c r="N57"/>
      <c r="O57"/>
    </row>
    <row r="58" spans="4:15" ht="18.75" thickBot="1">
      <c r="D58" s="64" t="s">
        <v>79</v>
      </c>
      <c r="E58" s="65" t="s">
        <v>78</v>
      </c>
      <c r="F58" s="65" t="s">
        <v>77</v>
      </c>
      <c r="G58" s="65" t="s">
        <v>76</v>
      </c>
      <c r="H58" s="65" t="s">
        <v>80</v>
      </c>
      <c r="I58" s="65" t="s">
        <v>81</v>
      </c>
      <c r="J58" s="65" t="s">
        <v>82</v>
      </c>
      <c r="K58" s="65" t="s">
        <v>83</v>
      </c>
      <c r="L58" s="65" t="s">
        <v>84</v>
      </c>
      <c r="M58" s="65" t="s">
        <v>85</v>
      </c>
      <c r="N58" s="65" t="s">
        <v>86</v>
      </c>
      <c r="O58" s="65" t="s">
        <v>87</v>
      </c>
    </row>
    <row r="59" spans="2:15" ht="18.75" thickBot="1">
      <c r="B59" s="35"/>
      <c r="D59" s="66">
        <f aca="true" t="shared" si="0" ref="D59:D90">D3</f>
        <v>171200</v>
      </c>
      <c r="E59" s="66">
        <f aca="true" t="shared" si="1" ref="E59:O68">D59+E3</f>
        <v>218000</v>
      </c>
      <c r="F59" s="66">
        <f t="shared" si="1"/>
        <v>212800</v>
      </c>
      <c r="G59" s="66">
        <f t="shared" si="1"/>
        <v>212800</v>
      </c>
      <c r="H59" s="66">
        <f t="shared" si="1"/>
        <v>222800</v>
      </c>
      <c r="I59" s="66">
        <f t="shared" si="1"/>
        <v>229800</v>
      </c>
      <c r="J59" s="66">
        <f t="shared" si="1"/>
        <v>249800</v>
      </c>
      <c r="K59" s="66">
        <f t="shared" si="1"/>
        <v>269800</v>
      </c>
      <c r="L59" s="66">
        <f t="shared" si="1"/>
        <v>289800</v>
      </c>
      <c r="M59" s="66">
        <f t="shared" si="1"/>
        <v>289500</v>
      </c>
      <c r="N59" s="66">
        <f t="shared" si="1"/>
        <v>329500</v>
      </c>
      <c r="O59" s="66">
        <f t="shared" si="1"/>
        <v>354500</v>
      </c>
    </row>
    <row r="60" spans="2:15" ht="18.75" thickBot="1">
      <c r="B60" s="24">
        <v>1</v>
      </c>
      <c r="C60" s="36" t="str">
        <f aca="true" t="shared" si="2" ref="C60:C91">C4</f>
        <v>売上</v>
      </c>
      <c r="D60" s="67">
        <f t="shared" si="0"/>
        <v>251000</v>
      </c>
      <c r="E60" s="67">
        <f t="shared" si="1"/>
        <v>301000</v>
      </c>
      <c r="F60" s="67">
        <f t="shared" si="1"/>
        <v>301000</v>
      </c>
      <c r="G60" s="67">
        <f t="shared" si="1"/>
        <v>301000</v>
      </c>
      <c r="H60" s="67">
        <f t="shared" si="1"/>
        <v>311000</v>
      </c>
      <c r="I60" s="67">
        <f t="shared" si="1"/>
        <v>323000</v>
      </c>
      <c r="J60" s="67">
        <f t="shared" si="1"/>
        <v>343000</v>
      </c>
      <c r="K60" s="67">
        <f t="shared" si="1"/>
        <v>443000</v>
      </c>
      <c r="L60" s="67">
        <f t="shared" si="1"/>
        <v>473000</v>
      </c>
      <c r="M60" s="67">
        <f t="shared" si="1"/>
        <v>493000</v>
      </c>
      <c r="N60" s="67">
        <f t="shared" si="1"/>
        <v>543000</v>
      </c>
      <c r="O60" s="67">
        <f t="shared" si="1"/>
        <v>598000</v>
      </c>
    </row>
    <row r="61" spans="2:15" ht="18">
      <c r="B61" s="9">
        <v>2</v>
      </c>
      <c r="C61" s="37" t="str">
        <f t="shared" si="2"/>
        <v>期首商品棚卸高</v>
      </c>
      <c r="D61" s="69">
        <f t="shared" si="0"/>
        <v>0</v>
      </c>
      <c r="E61" s="68">
        <f t="shared" si="1"/>
        <v>0</v>
      </c>
      <c r="F61" s="69">
        <f t="shared" si="1"/>
        <v>0</v>
      </c>
      <c r="G61" s="68">
        <f t="shared" si="1"/>
        <v>0</v>
      </c>
      <c r="H61" s="69">
        <f t="shared" si="1"/>
        <v>0</v>
      </c>
      <c r="I61" s="68">
        <f t="shared" si="1"/>
        <v>0</v>
      </c>
      <c r="J61" s="69">
        <f t="shared" si="1"/>
        <v>0</v>
      </c>
      <c r="K61" s="68">
        <f t="shared" si="1"/>
        <v>0</v>
      </c>
      <c r="L61" s="69">
        <f t="shared" si="1"/>
        <v>0</v>
      </c>
      <c r="M61" s="68">
        <f t="shared" si="1"/>
        <v>0</v>
      </c>
      <c r="N61" s="69">
        <f t="shared" si="1"/>
        <v>0</v>
      </c>
      <c r="O61" s="68">
        <f t="shared" si="1"/>
        <v>0</v>
      </c>
    </row>
    <row r="62" spans="2:15" ht="18">
      <c r="B62" s="10">
        <v>3</v>
      </c>
      <c r="C62" s="38" t="str">
        <f t="shared" si="2"/>
        <v>仕入金額</v>
      </c>
      <c r="D62" s="71">
        <f t="shared" si="0"/>
        <v>5000</v>
      </c>
      <c r="E62" s="70">
        <f t="shared" si="1"/>
        <v>5000</v>
      </c>
      <c r="F62" s="71">
        <f t="shared" si="1"/>
        <v>5000</v>
      </c>
      <c r="G62" s="70">
        <f t="shared" si="1"/>
        <v>5000</v>
      </c>
      <c r="H62" s="71">
        <f t="shared" si="1"/>
        <v>5000</v>
      </c>
      <c r="I62" s="70">
        <f t="shared" si="1"/>
        <v>5000</v>
      </c>
      <c r="J62" s="71">
        <f t="shared" si="1"/>
        <v>5000</v>
      </c>
      <c r="K62" s="70">
        <f t="shared" si="1"/>
        <v>5000</v>
      </c>
      <c r="L62" s="71">
        <f t="shared" si="1"/>
        <v>15000</v>
      </c>
      <c r="M62" s="70">
        <f t="shared" si="1"/>
        <v>15000</v>
      </c>
      <c r="N62" s="71">
        <f t="shared" si="1"/>
        <v>15000</v>
      </c>
      <c r="O62" s="70">
        <f t="shared" si="1"/>
        <v>15000</v>
      </c>
    </row>
    <row r="63" spans="2:15" ht="18">
      <c r="B63" s="10">
        <v>4</v>
      </c>
      <c r="C63" s="46" t="str">
        <f t="shared" si="2"/>
        <v>小計（2+3）</v>
      </c>
      <c r="D63" s="71">
        <f t="shared" si="0"/>
        <v>5000</v>
      </c>
      <c r="E63" s="70">
        <f t="shared" si="1"/>
        <v>5000</v>
      </c>
      <c r="F63" s="71">
        <f t="shared" si="1"/>
        <v>5000</v>
      </c>
      <c r="G63" s="70">
        <f t="shared" si="1"/>
        <v>5000</v>
      </c>
      <c r="H63" s="71">
        <f t="shared" si="1"/>
        <v>5000</v>
      </c>
      <c r="I63" s="70">
        <f t="shared" si="1"/>
        <v>5000</v>
      </c>
      <c r="J63" s="71">
        <f t="shared" si="1"/>
        <v>5000</v>
      </c>
      <c r="K63" s="70">
        <f t="shared" si="1"/>
        <v>5000</v>
      </c>
      <c r="L63" s="71">
        <f t="shared" si="1"/>
        <v>15000</v>
      </c>
      <c r="M63" s="70">
        <f t="shared" si="1"/>
        <v>15000</v>
      </c>
      <c r="N63" s="71">
        <f t="shared" si="1"/>
        <v>15000</v>
      </c>
      <c r="O63" s="70">
        <f t="shared" si="1"/>
        <v>15000</v>
      </c>
    </row>
    <row r="64" spans="2:15" ht="18">
      <c r="B64" s="10">
        <v>5</v>
      </c>
      <c r="C64" s="37" t="str">
        <f t="shared" si="2"/>
        <v>期末商品棚卸高</v>
      </c>
      <c r="D64" s="71">
        <f t="shared" si="0"/>
        <v>0</v>
      </c>
      <c r="E64" s="70">
        <f t="shared" si="1"/>
        <v>0</v>
      </c>
      <c r="F64" s="71">
        <f t="shared" si="1"/>
        <v>0</v>
      </c>
      <c r="G64" s="70">
        <f t="shared" si="1"/>
        <v>0</v>
      </c>
      <c r="H64" s="71">
        <f t="shared" si="1"/>
        <v>0</v>
      </c>
      <c r="I64" s="70">
        <f t="shared" si="1"/>
        <v>0</v>
      </c>
      <c r="J64" s="71">
        <f t="shared" si="1"/>
        <v>0</v>
      </c>
      <c r="K64" s="70">
        <f t="shared" si="1"/>
        <v>0</v>
      </c>
      <c r="L64" s="71">
        <f t="shared" si="1"/>
        <v>0</v>
      </c>
      <c r="M64" s="70">
        <f t="shared" si="1"/>
        <v>0</v>
      </c>
      <c r="N64" s="71">
        <f t="shared" si="1"/>
        <v>0</v>
      </c>
      <c r="O64" s="70">
        <f t="shared" si="1"/>
        <v>0</v>
      </c>
    </row>
    <row r="65" spans="2:15" ht="18.75" thickBot="1">
      <c r="B65" s="20">
        <v>6</v>
      </c>
      <c r="C65" s="39" t="str">
        <f t="shared" si="2"/>
        <v>差引原価（4-5）</v>
      </c>
      <c r="D65" s="73">
        <f t="shared" si="0"/>
        <v>5000</v>
      </c>
      <c r="E65" s="72">
        <f t="shared" si="1"/>
        <v>5000</v>
      </c>
      <c r="F65" s="73">
        <f t="shared" si="1"/>
        <v>5000</v>
      </c>
      <c r="G65" s="72">
        <f t="shared" si="1"/>
        <v>5000</v>
      </c>
      <c r="H65" s="73">
        <f t="shared" si="1"/>
        <v>5000</v>
      </c>
      <c r="I65" s="72">
        <f t="shared" si="1"/>
        <v>5000</v>
      </c>
      <c r="J65" s="73">
        <f t="shared" si="1"/>
        <v>5000</v>
      </c>
      <c r="K65" s="72">
        <f t="shared" si="1"/>
        <v>5000</v>
      </c>
      <c r="L65" s="73">
        <f t="shared" si="1"/>
        <v>15000</v>
      </c>
      <c r="M65" s="72">
        <f t="shared" si="1"/>
        <v>15000</v>
      </c>
      <c r="N65" s="73">
        <f t="shared" si="1"/>
        <v>15000</v>
      </c>
      <c r="O65" s="72">
        <f t="shared" si="1"/>
        <v>15000</v>
      </c>
    </row>
    <row r="66" spans="2:15" ht="18.75" thickBot="1">
      <c r="B66" s="12">
        <v>7</v>
      </c>
      <c r="C66" s="40" t="str">
        <f t="shared" si="2"/>
        <v>差引金額（1-6）</v>
      </c>
      <c r="D66" s="74">
        <f t="shared" si="0"/>
        <v>246000</v>
      </c>
      <c r="E66" s="74">
        <f t="shared" si="1"/>
        <v>296000</v>
      </c>
      <c r="F66" s="74">
        <f t="shared" si="1"/>
        <v>296000</v>
      </c>
      <c r="G66" s="74">
        <f t="shared" si="1"/>
        <v>296000</v>
      </c>
      <c r="H66" s="74">
        <f t="shared" si="1"/>
        <v>306000</v>
      </c>
      <c r="I66" s="74">
        <f t="shared" si="1"/>
        <v>318000</v>
      </c>
      <c r="J66" s="74">
        <f t="shared" si="1"/>
        <v>338000</v>
      </c>
      <c r="K66" s="74">
        <f t="shared" si="1"/>
        <v>438000</v>
      </c>
      <c r="L66" s="74">
        <f t="shared" si="1"/>
        <v>458000</v>
      </c>
      <c r="M66" s="74">
        <f t="shared" si="1"/>
        <v>478000</v>
      </c>
      <c r="N66" s="74">
        <f t="shared" si="1"/>
        <v>528000</v>
      </c>
      <c r="O66" s="74">
        <f t="shared" si="1"/>
        <v>583000</v>
      </c>
    </row>
    <row r="67" spans="2:15" ht="18">
      <c r="B67" s="9">
        <v>8</v>
      </c>
      <c r="C67" s="41" t="str">
        <f t="shared" si="2"/>
        <v>租税公課</v>
      </c>
      <c r="D67" s="68">
        <f t="shared" si="0"/>
        <v>0</v>
      </c>
      <c r="E67" s="71">
        <f t="shared" si="1"/>
        <v>0</v>
      </c>
      <c r="F67" s="68">
        <f t="shared" si="1"/>
        <v>0</v>
      </c>
      <c r="G67" s="71">
        <f t="shared" si="1"/>
        <v>0</v>
      </c>
      <c r="H67" s="68">
        <f t="shared" si="1"/>
        <v>0</v>
      </c>
      <c r="I67" s="71">
        <f t="shared" si="1"/>
        <v>0</v>
      </c>
      <c r="J67" s="68">
        <f t="shared" si="1"/>
        <v>0</v>
      </c>
      <c r="K67" s="71">
        <f t="shared" si="1"/>
        <v>0</v>
      </c>
      <c r="L67" s="68">
        <f t="shared" si="1"/>
        <v>0</v>
      </c>
      <c r="M67" s="71">
        <f t="shared" si="1"/>
        <v>0</v>
      </c>
      <c r="N67" s="68">
        <f t="shared" si="1"/>
        <v>0</v>
      </c>
      <c r="O67" s="68">
        <f t="shared" si="1"/>
        <v>0</v>
      </c>
    </row>
    <row r="68" spans="2:15" ht="18">
      <c r="B68" s="10">
        <v>9</v>
      </c>
      <c r="C68" s="38" t="str">
        <f t="shared" si="2"/>
        <v>荷造運賃</v>
      </c>
      <c r="D68" s="70">
        <f t="shared" si="0"/>
        <v>0</v>
      </c>
      <c r="E68" s="71">
        <f t="shared" si="1"/>
        <v>0</v>
      </c>
      <c r="F68" s="70">
        <f t="shared" si="1"/>
        <v>5200</v>
      </c>
      <c r="G68" s="71">
        <f t="shared" si="1"/>
        <v>5200</v>
      </c>
      <c r="H68" s="70">
        <f t="shared" si="1"/>
        <v>5200</v>
      </c>
      <c r="I68" s="71">
        <f t="shared" si="1"/>
        <v>5200</v>
      </c>
      <c r="J68" s="70">
        <f t="shared" si="1"/>
        <v>5200</v>
      </c>
      <c r="K68" s="71">
        <f t="shared" si="1"/>
        <v>5200</v>
      </c>
      <c r="L68" s="70">
        <f t="shared" si="1"/>
        <v>5200</v>
      </c>
      <c r="M68" s="71">
        <f t="shared" si="1"/>
        <v>5200</v>
      </c>
      <c r="N68" s="70">
        <f t="shared" si="1"/>
        <v>5200</v>
      </c>
      <c r="O68" s="70">
        <f t="shared" si="1"/>
        <v>5200</v>
      </c>
    </row>
    <row r="69" spans="2:15" ht="18">
      <c r="B69" s="10">
        <v>10</v>
      </c>
      <c r="C69" s="38" t="str">
        <f t="shared" si="2"/>
        <v>水道光熱費</v>
      </c>
      <c r="D69" s="70">
        <f t="shared" si="0"/>
        <v>2300</v>
      </c>
      <c r="E69" s="71">
        <f aca="true" t="shared" si="3" ref="E69:O78">D69+E13</f>
        <v>2300</v>
      </c>
      <c r="F69" s="70">
        <f t="shared" si="3"/>
        <v>2300</v>
      </c>
      <c r="G69" s="71">
        <f t="shared" si="3"/>
        <v>2300</v>
      </c>
      <c r="H69" s="70">
        <f t="shared" si="3"/>
        <v>2300</v>
      </c>
      <c r="I69" s="71">
        <f t="shared" si="3"/>
        <v>2300</v>
      </c>
      <c r="J69" s="70">
        <f t="shared" si="3"/>
        <v>2300</v>
      </c>
      <c r="K69" s="71">
        <f t="shared" si="3"/>
        <v>2300</v>
      </c>
      <c r="L69" s="70">
        <f t="shared" si="3"/>
        <v>2300</v>
      </c>
      <c r="M69" s="71">
        <f t="shared" si="3"/>
        <v>2300</v>
      </c>
      <c r="N69" s="70">
        <f t="shared" si="3"/>
        <v>2300</v>
      </c>
      <c r="O69" s="70">
        <f t="shared" si="3"/>
        <v>2300</v>
      </c>
    </row>
    <row r="70" spans="2:15" ht="18">
      <c r="B70" s="10">
        <v>11</v>
      </c>
      <c r="C70" s="38" t="str">
        <f t="shared" si="2"/>
        <v>旅費交通費</v>
      </c>
      <c r="D70" s="70">
        <f t="shared" si="0"/>
        <v>0</v>
      </c>
      <c r="E70" s="71">
        <f t="shared" si="3"/>
        <v>0</v>
      </c>
      <c r="F70" s="70">
        <f t="shared" si="3"/>
        <v>0</v>
      </c>
      <c r="G70" s="71">
        <f t="shared" si="3"/>
        <v>0</v>
      </c>
      <c r="H70" s="70">
        <f t="shared" si="3"/>
        <v>0</v>
      </c>
      <c r="I70" s="71">
        <f t="shared" si="3"/>
        <v>0</v>
      </c>
      <c r="J70" s="70">
        <f t="shared" si="3"/>
        <v>0</v>
      </c>
      <c r="K70" s="71">
        <f t="shared" si="3"/>
        <v>0</v>
      </c>
      <c r="L70" s="70">
        <f t="shared" si="3"/>
        <v>0</v>
      </c>
      <c r="M70" s="71">
        <f t="shared" si="3"/>
        <v>0</v>
      </c>
      <c r="N70" s="70">
        <f t="shared" si="3"/>
        <v>0</v>
      </c>
      <c r="O70" s="70">
        <f t="shared" si="3"/>
        <v>0</v>
      </c>
    </row>
    <row r="71" spans="2:15" ht="18">
      <c r="B71" s="10">
        <v>12</v>
      </c>
      <c r="C71" s="38" t="str">
        <f t="shared" si="2"/>
        <v>通信費</v>
      </c>
      <c r="D71" s="70">
        <f t="shared" si="0"/>
        <v>0</v>
      </c>
      <c r="E71" s="71">
        <f t="shared" si="3"/>
        <v>3200</v>
      </c>
      <c r="F71" s="70">
        <f t="shared" si="3"/>
        <v>3200</v>
      </c>
      <c r="G71" s="71">
        <f t="shared" si="3"/>
        <v>3200</v>
      </c>
      <c r="H71" s="70">
        <f t="shared" si="3"/>
        <v>3200</v>
      </c>
      <c r="I71" s="71">
        <f t="shared" si="3"/>
        <v>3200</v>
      </c>
      <c r="J71" s="70">
        <f t="shared" si="3"/>
        <v>3200</v>
      </c>
      <c r="K71" s="71">
        <f t="shared" si="3"/>
        <v>3200</v>
      </c>
      <c r="L71" s="70">
        <f t="shared" si="3"/>
        <v>3200</v>
      </c>
      <c r="M71" s="71">
        <f t="shared" si="3"/>
        <v>3200</v>
      </c>
      <c r="N71" s="70">
        <f t="shared" si="3"/>
        <v>13200</v>
      </c>
      <c r="O71" s="70">
        <f t="shared" si="3"/>
        <v>13200</v>
      </c>
    </row>
    <row r="72" spans="2:15" ht="18">
      <c r="B72" s="10">
        <v>13</v>
      </c>
      <c r="C72" s="38" t="str">
        <f t="shared" si="2"/>
        <v>広告宣伝費</v>
      </c>
      <c r="D72" s="70">
        <f t="shared" si="0"/>
        <v>0</v>
      </c>
      <c r="E72" s="71">
        <f t="shared" si="3"/>
        <v>0</v>
      </c>
      <c r="F72" s="70">
        <f t="shared" si="3"/>
        <v>0</v>
      </c>
      <c r="G72" s="71">
        <f t="shared" si="3"/>
        <v>0</v>
      </c>
      <c r="H72" s="70">
        <f t="shared" si="3"/>
        <v>0</v>
      </c>
      <c r="I72" s="71">
        <f t="shared" si="3"/>
        <v>5000</v>
      </c>
      <c r="J72" s="70">
        <f t="shared" si="3"/>
        <v>5000</v>
      </c>
      <c r="K72" s="71">
        <f t="shared" si="3"/>
        <v>5000</v>
      </c>
      <c r="L72" s="70">
        <f t="shared" si="3"/>
        <v>5000</v>
      </c>
      <c r="M72" s="71">
        <f t="shared" si="3"/>
        <v>5000</v>
      </c>
      <c r="N72" s="70">
        <f t="shared" si="3"/>
        <v>5000</v>
      </c>
      <c r="O72" s="70">
        <f t="shared" si="3"/>
        <v>5000</v>
      </c>
    </row>
    <row r="73" spans="2:15" ht="18">
      <c r="B73" s="10">
        <v>14</v>
      </c>
      <c r="C73" s="38" t="str">
        <f t="shared" si="2"/>
        <v>接待交際費</v>
      </c>
      <c r="D73" s="70">
        <f t="shared" si="0"/>
        <v>0</v>
      </c>
      <c r="E73" s="71">
        <f t="shared" si="3"/>
        <v>0</v>
      </c>
      <c r="F73" s="70">
        <f t="shared" si="3"/>
        <v>0</v>
      </c>
      <c r="G73" s="71">
        <f t="shared" si="3"/>
        <v>0</v>
      </c>
      <c r="H73" s="70">
        <f t="shared" si="3"/>
        <v>0</v>
      </c>
      <c r="I73" s="71">
        <f t="shared" si="3"/>
        <v>0</v>
      </c>
      <c r="J73" s="70">
        <f t="shared" si="3"/>
        <v>0</v>
      </c>
      <c r="K73" s="71">
        <f t="shared" si="3"/>
        <v>0</v>
      </c>
      <c r="L73" s="70">
        <f t="shared" si="3"/>
        <v>0</v>
      </c>
      <c r="M73" s="71">
        <f t="shared" si="3"/>
        <v>0</v>
      </c>
      <c r="N73" s="70">
        <f t="shared" si="3"/>
        <v>0</v>
      </c>
      <c r="O73" s="70">
        <f t="shared" si="3"/>
        <v>0</v>
      </c>
    </row>
    <row r="74" spans="2:15" ht="18">
      <c r="B74" s="10">
        <v>15</v>
      </c>
      <c r="C74" s="38" t="str">
        <f t="shared" si="2"/>
        <v>損害保険料</v>
      </c>
      <c r="D74" s="70">
        <f t="shared" si="0"/>
        <v>0</v>
      </c>
      <c r="E74" s="71">
        <f t="shared" si="3"/>
        <v>0</v>
      </c>
      <c r="F74" s="70">
        <f t="shared" si="3"/>
        <v>0</v>
      </c>
      <c r="G74" s="71">
        <f t="shared" si="3"/>
        <v>0</v>
      </c>
      <c r="H74" s="70">
        <f t="shared" si="3"/>
        <v>0</v>
      </c>
      <c r="I74" s="71">
        <f t="shared" si="3"/>
        <v>0</v>
      </c>
      <c r="J74" s="70">
        <f t="shared" si="3"/>
        <v>0</v>
      </c>
      <c r="K74" s="71">
        <f t="shared" si="3"/>
        <v>0</v>
      </c>
      <c r="L74" s="70">
        <f t="shared" si="3"/>
        <v>0</v>
      </c>
      <c r="M74" s="71">
        <f t="shared" si="3"/>
        <v>20300</v>
      </c>
      <c r="N74" s="70">
        <f t="shared" si="3"/>
        <v>20300</v>
      </c>
      <c r="O74" s="70">
        <f t="shared" si="3"/>
        <v>20300</v>
      </c>
    </row>
    <row r="75" spans="2:15" ht="18">
      <c r="B75" s="10">
        <v>16</v>
      </c>
      <c r="C75" s="38" t="str">
        <f t="shared" si="2"/>
        <v>修繕費</v>
      </c>
      <c r="D75" s="70">
        <f t="shared" si="0"/>
        <v>2500</v>
      </c>
      <c r="E75" s="71">
        <f t="shared" si="3"/>
        <v>2500</v>
      </c>
      <c r="F75" s="70">
        <f t="shared" si="3"/>
        <v>2500</v>
      </c>
      <c r="G75" s="71">
        <f t="shared" si="3"/>
        <v>2500</v>
      </c>
      <c r="H75" s="70">
        <f t="shared" si="3"/>
        <v>2500</v>
      </c>
      <c r="I75" s="71">
        <f t="shared" si="3"/>
        <v>2500</v>
      </c>
      <c r="J75" s="70">
        <f t="shared" si="3"/>
        <v>2500</v>
      </c>
      <c r="K75" s="71">
        <f t="shared" si="3"/>
        <v>2500</v>
      </c>
      <c r="L75" s="70">
        <f t="shared" si="3"/>
        <v>2500</v>
      </c>
      <c r="M75" s="71">
        <f t="shared" si="3"/>
        <v>2500</v>
      </c>
      <c r="N75" s="70">
        <f t="shared" si="3"/>
        <v>2500</v>
      </c>
      <c r="O75" s="70">
        <f t="shared" si="3"/>
        <v>2500</v>
      </c>
    </row>
    <row r="76" spans="2:15" ht="18">
      <c r="B76" s="10">
        <v>17</v>
      </c>
      <c r="C76" s="38" t="str">
        <f t="shared" si="2"/>
        <v>消耗品費</v>
      </c>
      <c r="D76" s="70">
        <f t="shared" si="0"/>
        <v>0</v>
      </c>
      <c r="E76" s="71">
        <f t="shared" si="3"/>
        <v>0</v>
      </c>
      <c r="F76" s="70">
        <f t="shared" si="3"/>
        <v>0</v>
      </c>
      <c r="G76" s="71">
        <f t="shared" si="3"/>
        <v>0</v>
      </c>
      <c r="H76" s="70">
        <f t="shared" si="3"/>
        <v>0</v>
      </c>
      <c r="I76" s="71">
        <f t="shared" si="3"/>
        <v>0</v>
      </c>
      <c r="J76" s="70">
        <f t="shared" si="3"/>
        <v>0</v>
      </c>
      <c r="K76" s="71">
        <f t="shared" si="3"/>
        <v>0</v>
      </c>
      <c r="L76" s="70">
        <f t="shared" si="3"/>
        <v>0</v>
      </c>
      <c r="M76" s="71">
        <f t="shared" si="3"/>
        <v>0</v>
      </c>
      <c r="N76" s="70">
        <f t="shared" si="3"/>
        <v>0</v>
      </c>
      <c r="O76" s="70">
        <f t="shared" si="3"/>
        <v>0</v>
      </c>
    </row>
    <row r="77" spans="2:15" ht="18">
      <c r="B77" s="10">
        <v>18</v>
      </c>
      <c r="C77" s="38" t="str">
        <f t="shared" si="2"/>
        <v>減価償却費</v>
      </c>
      <c r="D77" s="70">
        <f t="shared" si="0"/>
        <v>0</v>
      </c>
      <c r="E77" s="71">
        <f t="shared" si="3"/>
        <v>0</v>
      </c>
      <c r="F77" s="70">
        <f t="shared" si="3"/>
        <v>0</v>
      </c>
      <c r="G77" s="71">
        <f t="shared" si="3"/>
        <v>0</v>
      </c>
      <c r="H77" s="70">
        <f t="shared" si="3"/>
        <v>0</v>
      </c>
      <c r="I77" s="71">
        <f t="shared" si="3"/>
        <v>0</v>
      </c>
      <c r="J77" s="70">
        <f t="shared" si="3"/>
        <v>0</v>
      </c>
      <c r="K77" s="71">
        <f t="shared" si="3"/>
        <v>0</v>
      </c>
      <c r="L77" s="70">
        <f t="shared" si="3"/>
        <v>0</v>
      </c>
      <c r="M77" s="71">
        <f t="shared" si="3"/>
        <v>0</v>
      </c>
      <c r="N77" s="70">
        <f t="shared" si="3"/>
        <v>0</v>
      </c>
      <c r="O77" s="70">
        <f t="shared" si="3"/>
        <v>0</v>
      </c>
    </row>
    <row r="78" spans="2:15" ht="18">
      <c r="B78" s="10">
        <v>19</v>
      </c>
      <c r="C78" s="38" t="str">
        <f t="shared" si="2"/>
        <v>福利厚生費</v>
      </c>
      <c r="D78" s="70">
        <f t="shared" si="0"/>
        <v>0</v>
      </c>
      <c r="E78" s="71">
        <f t="shared" si="3"/>
        <v>0</v>
      </c>
      <c r="F78" s="70">
        <f t="shared" si="3"/>
        <v>0</v>
      </c>
      <c r="G78" s="71">
        <f t="shared" si="3"/>
        <v>0</v>
      </c>
      <c r="H78" s="70">
        <f t="shared" si="3"/>
        <v>0</v>
      </c>
      <c r="I78" s="71">
        <f t="shared" si="3"/>
        <v>0</v>
      </c>
      <c r="J78" s="70">
        <f t="shared" si="3"/>
        <v>0</v>
      </c>
      <c r="K78" s="71">
        <f t="shared" si="3"/>
        <v>0</v>
      </c>
      <c r="L78" s="70">
        <f t="shared" si="3"/>
        <v>0</v>
      </c>
      <c r="M78" s="71">
        <f t="shared" si="3"/>
        <v>0</v>
      </c>
      <c r="N78" s="70">
        <f t="shared" si="3"/>
        <v>0</v>
      </c>
      <c r="O78" s="70">
        <f t="shared" si="3"/>
        <v>0</v>
      </c>
    </row>
    <row r="79" spans="2:15" ht="18">
      <c r="B79" s="10">
        <v>20</v>
      </c>
      <c r="C79" s="38" t="str">
        <f t="shared" si="2"/>
        <v>給料賃金</v>
      </c>
      <c r="D79" s="70">
        <f t="shared" si="0"/>
        <v>0</v>
      </c>
      <c r="E79" s="71">
        <f aca="true" t="shared" si="4" ref="E79:O88">D79+E23</f>
        <v>0</v>
      </c>
      <c r="F79" s="70">
        <f t="shared" si="4"/>
        <v>0</v>
      </c>
      <c r="G79" s="71">
        <f t="shared" si="4"/>
        <v>0</v>
      </c>
      <c r="H79" s="70">
        <f t="shared" si="4"/>
        <v>0</v>
      </c>
      <c r="I79" s="71">
        <f t="shared" si="4"/>
        <v>0</v>
      </c>
      <c r="J79" s="70">
        <f t="shared" si="4"/>
        <v>0</v>
      </c>
      <c r="K79" s="71">
        <f t="shared" si="4"/>
        <v>0</v>
      </c>
      <c r="L79" s="70">
        <f t="shared" si="4"/>
        <v>0</v>
      </c>
      <c r="M79" s="71">
        <f t="shared" si="4"/>
        <v>0</v>
      </c>
      <c r="N79" s="70">
        <f t="shared" si="4"/>
        <v>0</v>
      </c>
      <c r="O79" s="70">
        <f t="shared" si="4"/>
        <v>0</v>
      </c>
    </row>
    <row r="80" spans="2:15" ht="18">
      <c r="B80" s="10">
        <v>21</v>
      </c>
      <c r="C80" s="38" t="str">
        <f t="shared" si="2"/>
        <v>利子割引料</v>
      </c>
      <c r="D80" s="70">
        <f t="shared" si="0"/>
        <v>0</v>
      </c>
      <c r="E80" s="71">
        <f t="shared" si="4"/>
        <v>0</v>
      </c>
      <c r="F80" s="70">
        <f t="shared" si="4"/>
        <v>0</v>
      </c>
      <c r="G80" s="71">
        <f t="shared" si="4"/>
        <v>0</v>
      </c>
      <c r="H80" s="70">
        <f t="shared" si="4"/>
        <v>0</v>
      </c>
      <c r="I80" s="71">
        <f t="shared" si="4"/>
        <v>0</v>
      </c>
      <c r="J80" s="70">
        <f t="shared" si="4"/>
        <v>0</v>
      </c>
      <c r="K80" s="71">
        <f t="shared" si="4"/>
        <v>0</v>
      </c>
      <c r="L80" s="70">
        <f t="shared" si="4"/>
        <v>0</v>
      </c>
      <c r="M80" s="71">
        <f t="shared" si="4"/>
        <v>0</v>
      </c>
      <c r="N80" s="70">
        <f t="shared" si="4"/>
        <v>0</v>
      </c>
      <c r="O80" s="70">
        <f t="shared" si="4"/>
        <v>0</v>
      </c>
    </row>
    <row r="81" spans="2:15" ht="18">
      <c r="B81" s="10">
        <v>22</v>
      </c>
      <c r="C81" s="38" t="str">
        <f t="shared" si="2"/>
        <v>地代家賃</v>
      </c>
      <c r="D81" s="70">
        <f t="shared" si="0"/>
        <v>0</v>
      </c>
      <c r="E81" s="71">
        <f t="shared" si="4"/>
        <v>0</v>
      </c>
      <c r="F81" s="70">
        <f t="shared" si="4"/>
        <v>0</v>
      </c>
      <c r="G81" s="71">
        <f t="shared" si="4"/>
        <v>0</v>
      </c>
      <c r="H81" s="70">
        <f t="shared" si="4"/>
        <v>0</v>
      </c>
      <c r="I81" s="71">
        <f t="shared" si="4"/>
        <v>0</v>
      </c>
      <c r="J81" s="70">
        <f t="shared" si="4"/>
        <v>0</v>
      </c>
      <c r="K81" s="71">
        <f t="shared" si="4"/>
        <v>0</v>
      </c>
      <c r="L81" s="70">
        <f t="shared" si="4"/>
        <v>0</v>
      </c>
      <c r="M81" s="71">
        <f t="shared" si="4"/>
        <v>0</v>
      </c>
      <c r="N81" s="70">
        <f t="shared" si="4"/>
        <v>0</v>
      </c>
      <c r="O81" s="70">
        <f t="shared" si="4"/>
        <v>30000</v>
      </c>
    </row>
    <row r="82" spans="2:15" ht="18">
      <c r="B82" s="10">
        <v>23</v>
      </c>
      <c r="C82" s="38" t="str">
        <f t="shared" si="2"/>
        <v>貸倒金</v>
      </c>
      <c r="D82" s="70">
        <f t="shared" si="0"/>
        <v>0</v>
      </c>
      <c r="E82" s="71">
        <f t="shared" si="4"/>
        <v>0</v>
      </c>
      <c r="F82" s="70">
        <f t="shared" si="4"/>
        <v>0</v>
      </c>
      <c r="G82" s="71">
        <f t="shared" si="4"/>
        <v>0</v>
      </c>
      <c r="H82" s="70">
        <f t="shared" si="4"/>
        <v>0</v>
      </c>
      <c r="I82" s="71">
        <f t="shared" si="4"/>
        <v>0</v>
      </c>
      <c r="J82" s="70">
        <f t="shared" si="4"/>
        <v>0</v>
      </c>
      <c r="K82" s="71">
        <f t="shared" si="4"/>
        <v>0</v>
      </c>
      <c r="L82" s="70">
        <f t="shared" si="4"/>
        <v>0</v>
      </c>
      <c r="M82" s="71">
        <f t="shared" si="4"/>
        <v>0</v>
      </c>
      <c r="N82" s="70">
        <f t="shared" si="4"/>
        <v>0</v>
      </c>
      <c r="O82" s="70">
        <f t="shared" si="4"/>
        <v>0</v>
      </c>
    </row>
    <row r="83" spans="2:15" ht="18">
      <c r="B83" s="10">
        <v>24</v>
      </c>
      <c r="C83" s="38" t="str">
        <f t="shared" si="2"/>
        <v>家事消費等</v>
      </c>
      <c r="D83" s="70">
        <f t="shared" si="0"/>
        <v>0</v>
      </c>
      <c r="E83" s="71">
        <f t="shared" si="4"/>
        <v>0</v>
      </c>
      <c r="F83" s="70">
        <f t="shared" si="4"/>
        <v>0</v>
      </c>
      <c r="G83" s="71">
        <f t="shared" si="4"/>
        <v>0</v>
      </c>
      <c r="H83" s="70">
        <f t="shared" si="4"/>
        <v>0</v>
      </c>
      <c r="I83" s="71">
        <f t="shared" si="4"/>
        <v>0</v>
      </c>
      <c r="J83" s="70">
        <f t="shared" si="4"/>
        <v>0</v>
      </c>
      <c r="K83" s="71">
        <f t="shared" si="4"/>
        <v>0</v>
      </c>
      <c r="L83" s="70">
        <f t="shared" si="4"/>
        <v>0</v>
      </c>
      <c r="M83" s="71">
        <f t="shared" si="4"/>
        <v>0</v>
      </c>
      <c r="N83" s="70">
        <f t="shared" si="4"/>
        <v>0</v>
      </c>
      <c r="O83" s="70">
        <f t="shared" si="4"/>
        <v>0</v>
      </c>
    </row>
    <row r="84" spans="2:15" ht="18">
      <c r="B84" s="10">
        <v>25</v>
      </c>
      <c r="C84" s="38" t="str">
        <f t="shared" si="2"/>
        <v>リ-ス</v>
      </c>
      <c r="D84" s="70">
        <f t="shared" si="0"/>
        <v>0</v>
      </c>
      <c r="E84" s="71">
        <f t="shared" si="4"/>
        <v>0</v>
      </c>
      <c r="F84" s="70">
        <f t="shared" si="4"/>
        <v>0</v>
      </c>
      <c r="G84" s="71">
        <f t="shared" si="4"/>
        <v>0</v>
      </c>
      <c r="H84" s="70">
        <f t="shared" si="4"/>
        <v>0</v>
      </c>
      <c r="I84" s="71">
        <f t="shared" si="4"/>
        <v>0</v>
      </c>
      <c r="J84" s="70">
        <f t="shared" si="4"/>
        <v>0</v>
      </c>
      <c r="K84" s="71">
        <f t="shared" si="4"/>
        <v>0</v>
      </c>
      <c r="L84" s="70">
        <f t="shared" si="4"/>
        <v>0</v>
      </c>
      <c r="M84" s="71">
        <f t="shared" si="4"/>
        <v>0</v>
      </c>
      <c r="N84" s="70">
        <f t="shared" si="4"/>
        <v>0</v>
      </c>
      <c r="O84" s="70">
        <f t="shared" si="4"/>
        <v>0</v>
      </c>
    </row>
    <row r="85" spans="2:15" ht="18">
      <c r="B85" s="10">
        <v>26</v>
      </c>
      <c r="C85" s="38" t="str">
        <f t="shared" si="2"/>
        <v>?</v>
      </c>
      <c r="D85" s="70">
        <f t="shared" si="0"/>
        <v>0</v>
      </c>
      <c r="E85" s="71">
        <f t="shared" si="4"/>
        <v>0</v>
      </c>
      <c r="F85" s="70">
        <f t="shared" si="4"/>
        <v>0</v>
      </c>
      <c r="G85" s="71">
        <f t="shared" si="4"/>
        <v>0</v>
      </c>
      <c r="H85" s="70">
        <f t="shared" si="4"/>
        <v>0</v>
      </c>
      <c r="I85" s="71">
        <f t="shared" si="4"/>
        <v>0</v>
      </c>
      <c r="J85" s="70">
        <f t="shared" si="4"/>
        <v>0</v>
      </c>
      <c r="K85" s="71">
        <f t="shared" si="4"/>
        <v>0</v>
      </c>
      <c r="L85" s="70">
        <f t="shared" si="4"/>
        <v>0</v>
      </c>
      <c r="M85" s="71">
        <f t="shared" si="4"/>
        <v>0</v>
      </c>
      <c r="N85" s="70">
        <f t="shared" si="4"/>
        <v>0</v>
      </c>
      <c r="O85" s="70">
        <f t="shared" si="4"/>
        <v>0</v>
      </c>
    </row>
    <row r="86" spans="2:15" ht="18">
      <c r="B86" s="10">
        <v>27</v>
      </c>
      <c r="C86" s="38" t="str">
        <f t="shared" si="2"/>
        <v>?</v>
      </c>
      <c r="D86" s="70">
        <f t="shared" si="0"/>
        <v>0</v>
      </c>
      <c r="E86" s="71">
        <f t="shared" si="4"/>
        <v>0</v>
      </c>
      <c r="F86" s="70">
        <f t="shared" si="4"/>
        <v>0</v>
      </c>
      <c r="G86" s="71">
        <f t="shared" si="4"/>
        <v>0</v>
      </c>
      <c r="H86" s="70">
        <f t="shared" si="4"/>
        <v>0</v>
      </c>
      <c r="I86" s="71">
        <f t="shared" si="4"/>
        <v>0</v>
      </c>
      <c r="J86" s="70">
        <f t="shared" si="4"/>
        <v>0</v>
      </c>
      <c r="K86" s="71">
        <f t="shared" si="4"/>
        <v>0</v>
      </c>
      <c r="L86" s="70">
        <f t="shared" si="4"/>
        <v>0</v>
      </c>
      <c r="M86" s="71">
        <f t="shared" si="4"/>
        <v>0</v>
      </c>
      <c r="N86" s="70">
        <f t="shared" si="4"/>
        <v>0</v>
      </c>
      <c r="O86" s="70">
        <f t="shared" si="4"/>
        <v>0</v>
      </c>
    </row>
    <row r="87" spans="2:15" ht="18">
      <c r="B87" s="10">
        <v>28</v>
      </c>
      <c r="C87" s="38" t="str">
        <f t="shared" si="2"/>
        <v>?</v>
      </c>
      <c r="D87" s="70">
        <f t="shared" si="0"/>
        <v>0</v>
      </c>
      <c r="E87" s="71">
        <f t="shared" si="4"/>
        <v>0</v>
      </c>
      <c r="F87" s="70">
        <f t="shared" si="4"/>
        <v>0</v>
      </c>
      <c r="G87" s="71">
        <f t="shared" si="4"/>
        <v>0</v>
      </c>
      <c r="H87" s="70">
        <f t="shared" si="4"/>
        <v>0</v>
      </c>
      <c r="I87" s="71">
        <f t="shared" si="4"/>
        <v>0</v>
      </c>
      <c r="J87" s="70">
        <f t="shared" si="4"/>
        <v>0</v>
      </c>
      <c r="K87" s="71">
        <f t="shared" si="4"/>
        <v>0</v>
      </c>
      <c r="L87" s="70">
        <f t="shared" si="4"/>
        <v>0</v>
      </c>
      <c r="M87" s="71">
        <f t="shared" si="4"/>
        <v>0</v>
      </c>
      <c r="N87" s="70">
        <f t="shared" si="4"/>
        <v>0</v>
      </c>
      <c r="O87" s="70">
        <f t="shared" si="4"/>
        <v>0</v>
      </c>
    </row>
    <row r="88" spans="2:15" ht="18">
      <c r="B88" s="10">
        <v>29</v>
      </c>
      <c r="C88" s="38" t="str">
        <f t="shared" si="2"/>
        <v>?</v>
      </c>
      <c r="D88" s="70">
        <f t="shared" si="0"/>
        <v>0</v>
      </c>
      <c r="E88" s="71">
        <f t="shared" si="4"/>
        <v>0</v>
      </c>
      <c r="F88" s="70">
        <f t="shared" si="4"/>
        <v>0</v>
      </c>
      <c r="G88" s="71">
        <f t="shared" si="4"/>
        <v>0</v>
      </c>
      <c r="H88" s="70">
        <f t="shared" si="4"/>
        <v>0</v>
      </c>
      <c r="I88" s="71">
        <f t="shared" si="4"/>
        <v>0</v>
      </c>
      <c r="J88" s="70">
        <f t="shared" si="4"/>
        <v>0</v>
      </c>
      <c r="K88" s="71">
        <f t="shared" si="4"/>
        <v>0</v>
      </c>
      <c r="L88" s="70">
        <f t="shared" si="4"/>
        <v>0</v>
      </c>
      <c r="M88" s="71">
        <f t="shared" si="4"/>
        <v>0</v>
      </c>
      <c r="N88" s="70">
        <f t="shared" si="4"/>
        <v>0</v>
      </c>
      <c r="O88" s="70">
        <f t="shared" si="4"/>
        <v>0</v>
      </c>
    </row>
    <row r="89" spans="2:15" ht="18">
      <c r="B89" s="10">
        <v>30</v>
      </c>
      <c r="C89" s="38" t="str">
        <f t="shared" si="2"/>
        <v>?</v>
      </c>
      <c r="D89" s="70">
        <f t="shared" si="0"/>
        <v>0</v>
      </c>
      <c r="E89" s="71">
        <f aca="true" t="shared" si="5" ref="E89:O98">D89+E33</f>
        <v>0</v>
      </c>
      <c r="F89" s="70">
        <f t="shared" si="5"/>
        <v>0</v>
      </c>
      <c r="G89" s="71">
        <f t="shared" si="5"/>
        <v>0</v>
      </c>
      <c r="H89" s="70">
        <f t="shared" si="5"/>
        <v>0</v>
      </c>
      <c r="I89" s="71">
        <f t="shared" si="5"/>
        <v>0</v>
      </c>
      <c r="J89" s="70">
        <f t="shared" si="5"/>
        <v>0</v>
      </c>
      <c r="K89" s="71">
        <f t="shared" si="5"/>
        <v>0</v>
      </c>
      <c r="L89" s="70">
        <f t="shared" si="5"/>
        <v>0</v>
      </c>
      <c r="M89" s="71">
        <f t="shared" si="5"/>
        <v>0</v>
      </c>
      <c r="N89" s="70">
        <f t="shared" si="5"/>
        <v>0</v>
      </c>
      <c r="O89" s="70">
        <f t="shared" si="5"/>
        <v>0</v>
      </c>
    </row>
    <row r="90" spans="2:15" ht="18">
      <c r="B90" s="10">
        <v>31</v>
      </c>
      <c r="C90" s="38" t="str">
        <f t="shared" si="2"/>
        <v>?</v>
      </c>
      <c r="D90" s="70">
        <f t="shared" si="0"/>
        <v>0</v>
      </c>
      <c r="E90" s="71">
        <f t="shared" si="5"/>
        <v>0</v>
      </c>
      <c r="F90" s="70">
        <f t="shared" si="5"/>
        <v>0</v>
      </c>
      <c r="G90" s="71">
        <f t="shared" si="5"/>
        <v>0</v>
      </c>
      <c r="H90" s="70">
        <f t="shared" si="5"/>
        <v>0</v>
      </c>
      <c r="I90" s="71">
        <f t="shared" si="5"/>
        <v>0</v>
      </c>
      <c r="J90" s="70">
        <f t="shared" si="5"/>
        <v>0</v>
      </c>
      <c r="K90" s="71">
        <f t="shared" si="5"/>
        <v>0</v>
      </c>
      <c r="L90" s="70">
        <f t="shared" si="5"/>
        <v>0</v>
      </c>
      <c r="M90" s="71">
        <f t="shared" si="5"/>
        <v>0</v>
      </c>
      <c r="N90" s="70">
        <f t="shared" si="5"/>
        <v>0</v>
      </c>
      <c r="O90" s="70">
        <f t="shared" si="5"/>
        <v>0</v>
      </c>
    </row>
    <row r="91" spans="2:15" ht="18.75" thickBot="1">
      <c r="B91" s="20">
        <v>32</v>
      </c>
      <c r="C91" s="42" t="str">
        <f t="shared" si="2"/>
        <v>消費税</v>
      </c>
      <c r="D91" s="72">
        <f aca="true" t="shared" si="6" ref="D91:D111">D35</f>
        <v>0</v>
      </c>
      <c r="E91" s="71">
        <f t="shared" si="5"/>
        <v>0</v>
      </c>
      <c r="F91" s="72">
        <f t="shared" si="5"/>
        <v>0</v>
      </c>
      <c r="G91" s="71">
        <f t="shared" si="5"/>
        <v>0</v>
      </c>
      <c r="H91" s="72">
        <f t="shared" si="5"/>
        <v>0</v>
      </c>
      <c r="I91" s="71">
        <f t="shared" si="5"/>
        <v>0</v>
      </c>
      <c r="J91" s="72">
        <f t="shared" si="5"/>
        <v>0</v>
      </c>
      <c r="K91" s="71">
        <f t="shared" si="5"/>
        <v>0</v>
      </c>
      <c r="L91" s="72">
        <f t="shared" si="5"/>
        <v>0</v>
      </c>
      <c r="M91" s="71">
        <f t="shared" si="5"/>
        <v>0</v>
      </c>
      <c r="N91" s="72">
        <f t="shared" si="5"/>
        <v>0</v>
      </c>
      <c r="O91" s="72">
        <f t="shared" si="5"/>
        <v>0</v>
      </c>
    </row>
    <row r="92" spans="2:15" ht="18.75" thickBot="1">
      <c r="B92" s="12">
        <v>33</v>
      </c>
      <c r="C92" s="36" t="str">
        <f aca="true" t="shared" si="7" ref="C92:C111">C36</f>
        <v>計</v>
      </c>
      <c r="D92" s="54">
        <f t="shared" si="6"/>
        <v>4800</v>
      </c>
      <c r="E92" s="54">
        <f t="shared" si="5"/>
        <v>8000</v>
      </c>
      <c r="F92" s="54">
        <f t="shared" si="5"/>
        <v>13200</v>
      </c>
      <c r="G92" s="54">
        <f t="shared" si="5"/>
        <v>13200</v>
      </c>
      <c r="H92" s="54">
        <f t="shared" si="5"/>
        <v>13200</v>
      </c>
      <c r="I92" s="54">
        <f t="shared" si="5"/>
        <v>18200</v>
      </c>
      <c r="J92" s="54">
        <f t="shared" si="5"/>
        <v>18200</v>
      </c>
      <c r="K92" s="54">
        <f t="shared" si="5"/>
        <v>18200</v>
      </c>
      <c r="L92" s="54">
        <f t="shared" si="5"/>
        <v>18200</v>
      </c>
      <c r="M92" s="54">
        <f t="shared" si="5"/>
        <v>38500</v>
      </c>
      <c r="N92" s="54">
        <f t="shared" si="5"/>
        <v>48500</v>
      </c>
      <c r="O92" s="54">
        <f t="shared" si="5"/>
        <v>78500</v>
      </c>
    </row>
    <row r="93" spans="2:15" ht="18.75" thickBot="1">
      <c r="B93" s="12">
        <v>34</v>
      </c>
      <c r="C93" s="40" t="str">
        <f t="shared" si="7"/>
        <v>差引金額（７-33）</v>
      </c>
      <c r="D93" s="54">
        <f t="shared" si="6"/>
        <v>241200</v>
      </c>
      <c r="E93" s="54">
        <f t="shared" si="5"/>
        <v>288000</v>
      </c>
      <c r="F93" s="54">
        <f t="shared" si="5"/>
        <v>282800</v>
      </c>
      <c r="G93" s="54">
        <f t="shared" si="5"/>
        <v>282800</v>
      </c>
      <c r="H93" s="54">
        <f t="shared" si="5"/>
        <v>292800</v>
      </c>
      <c r="I93" s="54">
        <f t="shared" si="5"/>
        <v>299800</v>
      </c>
      <c r="J93" s="54">
        <f t="shared" si="5"/>
        <v>319800</v>
      </c>
      <c r="K93" s="54">
        <f t="shared" si="5"/>
        <v>419800</v>
      </c>
      <c r="L93" s="54">
        <f t="shared" si="5"/>
        <v>439800</v>
      </c>
      <c r="M93" s="54">
        <f t="shared" si="5"/>
        <v>439500</v>
      </c>
      <c r="N93" s="54">
        <f t="shared" si="5"/>
        <v>479500</v>
      </c>
      <c r="O93" s="54">
        <f t="shared" si="5"/>
        <v>504500</v>
      </c>
    </row>
    <row r="94" spans="2:15" ht="18">
      <c r="B94" s="9">
        <v>35</v>
      </c>
      <c r="C94" s="43" t="str">
        <f t="shared" si="7"/>
        <v>貸倒引当金</v>
      </c>
      <c r="D94" s="56">
        <f t="shared" si="6"/>
        <v>0</v>
      </c>
      <c r="E94" s="56">
        <f t="shared" si="5"/>
        <v>0</v>
      </c>
      <c r="F94" s="56">
        <f t="shared" si="5"/>
        <v>0</v>
      </c>
      <c r="G94" s="56">
        <f t="shared" si="5"/>
        <v>0</v>
      </c>
      <c r="H94" s="56">
        <f t="shared" si="5"/>
        <v>0</v>
      </c>
      <c r="I94" s="56">
        <f t="shared" si="5"/>
        <v>0</v>
      </c>
      <c r="J94" s="56">
        <f t="shared" si="5"/>
        <v>0</v>
      </c>
      <c r="K94" s="56">
        <f t="shared" si="5"/>
        <v>0</v>
      </c>
      <c r="L94" s="56">
        <f t="shared" si="5"/>
        <v>0</v>
      </c>
      <c r="M94" s="56">
        <f t="shared" si="5"/>
        <v>0</v>
      </c>
      <c r="N94" s="56">
        <f t="shared" si="5"/>
        <v>0</v>
      </c>
      <c r="O94" s="56">
        <f t="shared" si="5"/>
        <v>0</v>
      </c>
    </row>
    <row r="95" spans="2:15" ht="18">
      <c r="B95" s="10">
        <v>36</v>
      </c>
      <c r="C95" s="38" t="str">
        <f t="shared" si="7"/>
        <v>?</v>
      </c>
      <c r="D95" s="58">
        <f t="shared" si="6"/>
        <v>0</v>
      </c>
      <c r="E95" s="58">
        <f t="shared" si="5"/>
        <v>0</v>
      </c>
      <c r="F95" s="58">
        <f t="shared" si="5"/>
        <v>0</v>
      </c>
      <c r="G95" s="58">
        <f t="shared" si="5"/>
        <v>0</v>
      </c>
      <c r="H95" s="58">
        <f t="shared" si="5"/>
        <v>0</v>
      </c>
      <c r="I95" s="58">
        <f t="shared" si="5"/>
        <v>0</v>
      </c>
      <c r="J95" s="58">
        <f t="shared" si="5"/>
        <v>0</v>
      </c>
      <c r="K95" s="58">
        <f t="shared" si="5"/>
        <v>0</v>
      </c>
      <c r="L95" s="58">
        <f t="shared" si="5"/>
        <v>0</v>
      </c>
      <c r="M95" s="58">
        <f t="shared" si="5"/>
        <v>0</v>
      </c>
      <c r="N95" s="58">
        <f t="shared" si="5"/>
        <v>0</v>
      </c>
      <c r="O95" s="58">
        <f t="shared" si="5"/>
        <v>0</v>
      </c>
    </row>
    <row r="96" spans="2:15" ht="18">
      <c r="B96" s="10">
        <v>37</v>
      </c>
      <c r="C96" s="38" t="str">
        <f t="shared" si="7"/>
        <v>?</v>
      </c>
      <c r="D96" s="58">
        <f t="shared" si="6"/>
        <v>0</v>
      </c>
      <c r="E96" s="58">
        <f t="shared" si="5"/>
        <v>0</v>
      </c>
      <c r="F96" s="58">
        <f t="shared" si="5"/>
        <v>0</v>
      </c>
      <c r="G96" s="58">
        <f t="shared" si="5"/>
        <v>0</v>
      </c>
      <c r="H96" s="58">
        <f t="shared" si="5"/>
        <v>0</v>
      </c>
      <c r="I96" s="58">
        <f t="shared" si="5"/>
        <v>0</v>
      </c>
      <c r="J96" s="58">
        <f t="shared" si="5"/>
        <v>0</v>
      </c>
      <c r="K96" s="58">
        <f t="shared" si="5"/>
        <v>0</v>
      </c>
      <c r="L96" s="58">
        <f t="shared" si="5"/>
        <v>0</v>
      </c>
      <c r="M96" s="58">
        <f t="shared" si="5"/>
        <v>0</v>
      </c>
      <c r="N96" s="58">
        <f t="shared" si="5"/>
        <v>0</v>
      </c>
      <c r="O96" s="58">
        <f t="shared" si="5"/>
        <v>0</v>
      </c>
    </row>
    <row r="97" spans="2:15" ht="18">
      <c r="B97" s="10">
        <v>38</v>
      </c>
      <c r="C97" s="38" t="str">
        <f t="shared" si="7"/>
        <v>?</v>
      </c>
      <c r="D97" s="58">
        <f t="shared" si="6"/>
        <v>0</v>
      </c>
      <c r="E97" s="58">
        <f t="shared" si="5"/>
        <v>0</v>
      </c>
      <c r="F97" s="58">
        <f t="shared" si="5"/>
        <v>0</v>
      </c>
      <c r="G97" s="58">
        <f t="shared" si="5"/>
        <v>0</v>
      </c>
      <c r="H97" s="58">
        <f t="shared" si="5"/>
        <v>0</v>
      </c>
      <c r="I97" s="58">
        <f t="shared" si="5"/>
        <v>0</v>
      </c>
      <c r="J97" s="58">
        <f t="shared" si="5"/>
        <v>0</v>
      </c>
      <c r="K97" s="58">
        <f t="shared" si="5"/>
        <v>0</v>
      </c>
      <c r="L97" s="58">
        <f t="shared" si="5"/>
        <v>0</v>
      </c>
      <c r="M97" s="58">
        <f t="shared" si="5"/>
        <v>0</v>
      </c>
      <c r="N97" s="58">
        <f t="shared" si="5"/>
        <v>0</v>
      </c>
      <c r="O97" s="58">
        <f t="shared" si="5"/>
        <v>0</v>
      </c>
    </row>
    <row r="98" spans="2:15" ht="18.75" thickBot="1">
      <c r="B98" s="20">
        <v>39</v>
      </c>
      <c r="C98" s="42" t="str">
        <f t="shared" si="7"/>
        <v>計</v>
      </c>
      <c r="D98" s="60">
        <f t="shared" si="6"/>
        <v>0</v>
      </c>
      <c r="E98" s="60">
        <f t="shared" si="5"/>
        <v>0</v>
      </c>
      <c r="F98" s="60">
        <f t="shared" si="5"/>
        <v>0</v>
      </c>
      <c r="G98" s="60">
        <f t="shared" si="5"/>
        <v>0</v>
      </c>
      <c r="H98" s="60">
        <f t="shared" si="5"/>
        <v>0</v>
      </c>
      <c r="I98" s="60">
        <f t="shared" si="5"/>
        <v>0</v>
      </c>
      <c r="J98" s="60">
        <f t="shared" si="5"/>
        <v>0</v>
      </c>
      <c r="K98" s="60">
        <f t="shared" si="5"/>
        <v>0</v>
      </c>
      <c r="L98" s="60">
        <f t="shared" si="5"/>
        <v>0</v>
      </c>
      <c r="M98" s="60">
        <f t="shared" si="5"/>
        <v>0</v>
      </c>
      <c r="N98" s="60">
        <f t="shared" si="5"/>
        <v>0</v>
      </c>
      <c r="O98" s="60">
        <f t="shared" si="5"/>
        <v>0</v>
      </c>
    </row>
    <row r="99" spans="2:15" ht="18">
      <c r="B99" s="9">
        <v>40</v>
      </c>
      <c r="C99" s="41" t="str">
        <f t="shared" si="7"/>
        <v>専従者給与</v>
      </c>
      <c r="D99" s="56">
        <f t="shared" si="6"/>
        <v>70000</v>
      </c>
      <c r="E99" s="56">
        <f aca="true" t="shared" si="8" ref="E99:O109">D99+E43</f>
        <v>70000</v>
      </c>
      <c r="F99" s="56">
        <f t="shared" si="8"/>
        <v>70000</v>
      </c>
      <c r="G99" s="56">
        <f t="shared" si="8"/>
        <v>70000</v>
      </c>
      <c r="H99" s="56">
        <f t="shared" si="8"/>
        <v>70000</v>
      </c>
      <c r="I99" s="56">
        <f t="shared" si="8"/>
        <v>70000</v>
      </c>
      <c r="J99" s="56">
        <f t="shared" si="8"/>
        <v>70000</v>
      </c>
      <c r="K99" s="56">
        <f t="shared" si="8"/>
        <v>150000</v>
      </c>
      <c r="L99" s="56">
        <f t="shared" si="8"/>
        <v>150000</v>
      </c>
      <c r="M99" s="56">
        <f t="shared" si="8"/>
        <v>150000</v>
      </c>
      <c r="N99" s="56">
        <f t="shared" si="8"/>
        <v>150000</v>
      </c>
      <c r="O99" s="56">
        <f t="shared" si="8"/>
        <v>150000</v>
      </c>
    </row>
    <row r="100" spans="2:15" ht="18">
      <c r="B100" s="10">
        <v>41</v>
      </c>
      <c r="C100" s="43" t="str">
        <f t="shared" si="7"/>
        <v>貸倒引当金</v>
      </c>
      <c r="D100" s="58">
        <f t="shared" si="6"/>
        <v>0</v>
      </c>
      <c r="E100" s="58">
        <f t="shared" si="8"/>
        <v>0</v>
      </c>
      <c r="F100" s="58">
        <f t="shared" si="8"/>
        <v>0</v>
      </c>
      <c r="G100" s="58">
        <f t="shared" si="8"/>
        <v>0</v>
      </c>
      <c r="H100" s="58">
        <f t="shared" si="8"/>
        <v>0</v>
      </c>
      <c r="I100" s="58">
        <f t="shared" si="8"/>
        <v>0</v>
      </c>
      <c r="J100" s="58">
        <f t="shared" si="8"/>
        <v>0</v>
      </c>
      <c r="K100" s="58">
        <f t="shared" si="8"/>
        <v>0</v>
      </c>
      <c r="L100" s="58">
        <f t="shared" si="8"/>
        <v>0</v>
      </c>
      <c r="M100" s="58">
        <f t="shared" si="8"/>
        <v>0</v>
      </c>
      <c r="N100" s="58">
        <f t="shared" si="8"/>
        <v>0</v>
      </c>
      <c r="O100" s="58">
        <f t="shared" si="8"/>
        <v>0</v>
      </c>
    </row>
    <row r="101" spans="2:15" ht="18">
      <c r="B101" s="10">
        <v>42</v>
      </c>
      <c r="C101" s="38" t="str">
        <f t="shared" si="7"/>
        <v>?</v>
      </c>
      <c r="D101" s="58">
        <f t="shared" si="6"/>
        <v>0</v>
      </c>
      <c r="E101" s="58">
        <f t="shared" si="8"/>
        <v>0</v>
      </c>
      <c r="F101" s="58">
        <f t="shared" si="8"/>
        <v>0</v>
      </c>
      <c r="G101" s="58">
        <f t="shared" si="8"/>
        <v>0</v>
      </c>
      <c r="H101" s="58">
        <f t="shared" si="8"/>
        <v>0</v>
      </c>
      <c r="I101" s="58">
        <f t="shared" si="8"/>
        <v>0</v>
      </c>
      <c r="J101" s="58">
        <f t="shared" si="8"/>
        <v>0</v>
      </c>
      <c r="K101" s="58">
        <f t="shared" si="8"/>
        <v>0</v>
      </c>
      <c r="L101" s="58">
        <f t="shared" si="8"/>
        <v>0</v>
      </c>
      <c r="M101" s="58">
        <f t="shared" si="8"/>
        <v>0</v>
      </c>
      <c r="N101" s="58">
        <f t="shared" si="8"/>
        <v>0</v>
      </c>
      <c r="O101" s="58">
        <f t="shared" si="8"/>
        <v>0</v>
      </c>
    </row>
    <row r="102" spans="2:15" ht="18">
      <c r="B102" s="10">
        <v>43</v>
      </c>
      <c r="C102" s="38" t="str">
        <f t="shared" si="7"/>
        <v>?</v>
      </c>
      <c r="D102" s="58">
        <f t="shared" si="6"/>
        <v>0</v>
      </c>
      <c r="E102" s="58">
        <f t="shared" si="8"/>
        <v>0</v>
      </c>
      <c r="F102" s="58">
        <f t="shared" si="8"/>
        <v>0</v>
      </c>
      <c r="G102" s="58">
        <f t="shared" si="8"/>
        <v>0</v>
      </c>
      <c r="H102" s="58">
        <f t="shared" si="8"/>
        <v>0</v>
      </c>
      <c r="I102" s="58">
        <f t="shared" si="8"/>
        <v>0</v>
      </c>
      <c r="J102" s="58">
        <f t="shared" si="8"/>
        <v>0</v>
      </c>
      <c r="K102" s="58">
        <f t="shared" si="8"/>
        <v>0</v>
      </c>
      <c r="L102" s="58">
        <f t="shared" si="8"/>
        <v>0</v>
      </c>
      <c r="M102" s="58">
        <f t="shared" si="8"/>
        <v>0</v>
      </c>
      <c r="N102" s="58">
        <f t="shared" si="8"/>
        <v>0</v>
      </c>
      <c r="O102" s="58">
        <f t="shared" si="8"/>
        <v>0</v>
      </c>
    </row>
    <row r="103" spans="2:15" ht="18">
      <c r="B103" s="10">
        <v>44</v>
      </c>
      <c r="C103" s="38" t="str">
        <f t="shared" si="7"/>
        <v>?</v>
      </c>
      <c r="D103" s="58">
        <f t="shared" si="6"/>
        <v>0</v>
      </c>
      <c r="E103" s="58">
        <f t="shared" si="8"/>
        <v>0</v>
      </c>
      <c r="F103" s="58">
        <f t="shared" si="8"/>
        <v>0</v>
      </c>
      <c r="G103" s="58">
        <f t="shared" si="8"/>
        <v>0</v>
      </c>
      <c r="H103" s="58">
        <f t="shared" si="8"/>
        <v>0</v>
      </c>
      <c r="I103" s="58">
        <f t="shared" si="8"/>
        <v>0</v>
      </c>
      <c r="J103" s="58">
        <f t="shared" si="8"/>
        <v>0</v>
      </c>
      <c r="K103" s="58">
        <f t="shared" si="8"/>
        <v>0</v>
      </c>
      <c r="L103" s="58">
        <f t="shared" si="8"/>
        <v>0</v>
      </c>
      <c r="M103" s="58">
        <f t="shared" si="8"/>
        <v>0</v>
      </c>
      <c r="N103" s="58">
        <f t="shared" si="8"/>
        <v>0</v>
      </c>
      <c r="O103" s="58">
        <f t="shared" si="8"/>
        <v>0</v>
      </c>
    </row>
    <row r="104" spans="2:15" ht="18.75" thickBot="1">
      <c r="B104" s="20">
        <v>45</v>
      </c>
      <c r="C104" s="42" t="str">
        <f t="shared" si="7"/>
        <v>計</v>
      </c>
      <c r="D104" s="60">
        <f t="shared" si="6"/>
        <v>70000</v>
      </c>
      <c r="E104" s="60">
        <f t="shared" si="8"/>
        <v>70000</v>
      </c>
      <c r="F104" s="60">
        <f t="shared" si="8"/>
        <v>70000</v>
      </c>
      <c r="G104" s="60">
        <f t="shared" si="8"/>
        <v>70000</v>
      </c>
      <c r="H104" s="60">
        <f t="shared" si="8"/>
        <v>70000</v>
      </c>
      <c r="I104" s="60">
        <f t="shared" si="8"/>
        <v>70000</v>
      </c>
      <c r="J104" s="60">
        <f t="shared" si="8"/>
        <v>70000</v>
      </c>
      <c r="K104" s="60">
        <f t="shared" si="8"/>
        <v>150000</v>
      </c>
      <c r="L104" s="60">
        <f t="shared" si="8"/>
        <v>150000</v>
      </c>
      <c r="M104" s="60">
        <f t="shared" si="8"/>
        <v>150000</v>
      </c>
      <c r="N104" s="60">
        <f t="shared" si="8"/>
        <v>150000</v>
      </c>
      <c r="O104" s="60">
        <f t="shared" si="8"/>
        <v>150000</v>
      </c>
    </row>
    <row r="105" spans="2:15" ht="18.75" thickBot="1">
      <c r="B105" s="12">
        <v>46</v>
      </c>
      <c r="C105" s="40" t="str">
        <f t="shared" si="7"/>
        <v>青控除前(34+39-45)</v>
      </c>
      <c r="D105" s="54">
        <f t="shared" si="6"/>
        <v>171200</v>
      </c>
      <c r="E105" s="54">
        <f t="shared" si="8"/>
        <v>218000</v>
      </c>
      <c r="F105" s="54">
        <f t="shared" si="8"/>
        <v>212800</v>
      </c>
      <c r="G105" s="54">
        <f t="shared" si="8"/>
        <v>212800</v>
      </c>
      <c r="H105" s="54">
        <f t="shared" si="8"/>
        <v>222800</v>
      </c>
      <c r="I105" s="54">
        <f t="shared" si="8"/>
        <v>229800</v>
      </c>
      <c r="J105" s="54">
        <f t="shared" si="8"/>
        <v>249800</v>
      </c>
      <c r="K105" s="54">
        <f t="shared" si="8"/>
        <v>269800</v>
      </c>
      <c r="L105" s="54">
        <f t="shared" si="8"/>
        <v>289800</v>
      </c>
      <c r="M105" s="54">
        <f t="shared" si="8"/>
        <v>289500</v>
      </c>
      <c r="N105" s="54">
        <f t="shared" si="8"/>
        <v>329500</v>
      </c>
      <c r="O105" s="54">
        <f t="shared" si="8"/>
        <v>354500</v>
      </c>
    </row>
    <row r="106" spans="2:15" ht="18.75" thickBot="1">
      <c r="B106" s="12">
        <v>47</v>
      </c>
      <c r="C106" s="43" t="str">
        <f t="shared" si="7"/>
        <v>青色控除</v>
      </c>
      <c r="D106" s="54">
        <f t="shared" si="6"/>
        <v>0</v>
      </c>
      <c r="E106" s="54">
        <f t="shared" si="8"/>
        <v>0</v>
      </c>
      <c r="F106" s="54">
        <f t="shared" si="8"/>
        <v>0</v>
      </c>
      <c r="G106" s="54">
        <f t="shared" si="8"/>
        <v>0</v>
      </c>
      <c r="H106" s="54">
        <f t="shared" si="8"/>
        <v>0</v>
      </c>
      <c r="I106" s="54">
        <f t="shared" si="8"/>
        <v>0</v>
      </c>
      <c r="J106" s="54">
        <f t="shared" si="8"/>
        <v>0</v>
      </c>
      <c r="K106" s="54">
        <f t="shared" si="8"/>
        <v>0</v>
      </c>
      <c r="L106" s="54">
        <f t="shared" si="8"/>
        <v>0</v>
      </c>
      <c r="M106" s="54">
        <f t="shared" si="8"/>
        <v>0</v>
      </c>
      <c r="N106" s="54">
        <f t="shared" si="8"/>
        <v>0</v>
      </c>
      <c r="O106" s="54">
        <f t="shared" si="8"/>
        <v>0</v>
      </c>
    </row>
    <row r="107" spans="2:15" ht="18.75" thickBot="1">
      <c r="B107" s="12">
        <v>48</v>
      </c>
      <c r="C107" s="40" t="str">
        <f t="shared" si="7"/>
        <v>所得金額(46-47)</v>
      </c>
      <c r="D107" s="54">
        <f t="shared" si="6"/>
        <v>171200</v>
      </c>
      <c r="E107" s="54">
        <f t="shared" si="8"/>
        <v>218000</v>
      </c>
      <c r="F107" s="54">
        <f t="shared" si="8"/>
        <v>212800</v>
      </c>
      <c r="G107" s="54">
        <f t="shared" si="8"/>
        <v>212800</v>
      </c>
      <c r="H107" s="54">
        <f t="shared" si="8"/>
        <v>222800</v>
      </c>
      <c r="I107" s="54">
        <f t="shared" si="8"/>
        <v>229800</v>
      </c>
      <c r="J107" s="54">
        <f t="shared" si="8"/>
        <v>249800</v>
      </c>
      <c r="K107" s="54">
        <f t="shared" si="8"/>
        <v>269800</v>
      </c>
      <c r="L107" s="54">
        <f t="shared" si="8"/>
        <v>289800</v>
      </c>
      <c r="M107" s="54">
        <f t="shared" si="8"/>
        <v>289500</v>
      </c>
      <c r="N107" s="54">
        <f t="shared" si="8"/>
        <v>329500</v>
      </c>
      <c r="O107" s="54">
        <f t="shared" si="8"/>
        <v>354500</v>
      </c>
    </row>
    <row r="108" spans="2:15" ht="18.75" thickBot="1">
      <c r="B108" s="12">
        <v>49</v>
      </c>
      <c r="C108" s="44" t="str">
        <f t="shared" si="7"/>
        <v>売掛金</v>
      </c>
      <c r="D108" s="62">
        <f t="shared" si="6"/>
        <v>0</v>
      </c>
      <c r="E108" s="62">
        <f t="shared" si="8"/>
        <v>0</v>
      </c>
      <c r="F108" s="62">
        <f t="shared" si="8"/>
        <v>0</v>
      </c>
      <c r="G108" s="62">
        <f t="shared" si="8"/>
        <v>0</v>
      </c>
      <c r="H108" s="62">
        <f t="shared" si="8"/>
        <v>0</v>
      </c>
      <c r="I108" s="62">
        <f t="shared" si="8"/>
        <v>0</v>
      </c>
      <c r="J108" s="62">
        <f t="shared" si="8"/>
        <v>0</v>
      </c>
      <c r="K108" s="62">
        <f t="shared" si="8"/>
        <v>0</v>
      </c>
      <c r="L108" s="62">
        <f t="shared" si="8"/>
        <v>0</v>
      </c>
      <c r="M108" s="62">
        <f t="shared" si="8"/>
        <v>0</v>
      </c>
      <c r="N108" s="62">
        <f t="shared" si="8"/>
        <v>0</v>
      </c>
      <c r="O108" s="62">
        <f t="shared" si="8"/>
        <v>0</v>
      </c>
    </row>
    <row r="109" spans="2:15" ht="18.75" thickBot="1">
      <c r="B109" s="12">
        <v>50</v>
      </c>
      <c r="C109" s="45" t="str">
        <f t="shared" si="7"/>
        <v>入金</v>
      </c>
      <c r="D109" s="62">
        <f t="shared" si="6"/>
        <v>0</v>
      </c>
      <c r="E109" s="62">
        <f t="shared" si="8"/>
        <v>0</v>
      </c>
      <c r="F109" s="62">
        <f t="shared" si="8"/>
        <v>0</v>
      </c>
      <c r="G109" s="62">
        <f t="shared" si="8"/>
        <v>0</v>
      </c>
      <c r="H109" s="62">
        <f t="shared" si="8"/>
        <v>0</v>
      </c>
      <c r="I109" s="62">
        <f t="shared" si="8"/>
        <v>0</v>
      </c>
      <c r="J109" s="62">
        <f t="shared" si="8"/>
        <v>0</v>
      </c>
      <c r="K109" s="62">
        <f t="shared" si="8"/>
        <v>0</v>
      </c>
      <c r="L109" s="62">
        <f t="shared" si="8"/>
        <v>0</v>
      </c>
      <c r="M109" s="62">
        <f t="shared" si="8"/>
        <v>0</v>
      </c>
      <c r="N109" s="62">
        <f t="shared" si="8"/>
        <v>0</v>
      </c>
      <c r="O109" s="62">
        <f t="shared" si="8"/>
        <v>0</v>
      </c>
    </row>
    <row r="110" spans="2:15" ht="18.75" thickBot="1">
      <c r="B110" s="12">
        <v>51</v>
      </c>
      <c r="C110" s="80" t="str">
        <f t="shared" si="7"/>
        <v>元金</v>
      </c>
      <c r="D110" s="62">
        <f t="shared" si="6"/>
        <v>0</v>
      </c>
      <c r="E110" s="62">
        <f aca="true" t="shared" si="9" ref="E110:O110">D110+E54</f>
        <v>0</v>
      </c>
      <c r="F110" s="62">
        <f t="shared" si="9"/>
        <v>0</v>
      </c>
      <c r="G110" s="62">
        <f t="shared" si="9"/>
        <v>0</v>
      </c>
      <c r="H110" s="62">
        <f t="shared" si="9"/>
        <v>0</v>
      </c>
      <c r="I110" s="62">
        <f t="shared" si="9"/>
        <v>0</v>
      </c>
      <c r="J110" s="62">
        <f t="shared" si="9"/>
        <v>0</v>
      </c>
      <c r="K110" s="62">
        <f t="shared" si="9"/>
        <v>0</v>
      </c>
      <c r="L110" s="62">
        <f t="shared" si="9"/>
        <v>0</v>
      </c>
      <c r="M110" s="62">
        <f t="shared" si="9"/>
        <v>0</v>
      </c>
      <c r="N110" s="62">
        <f t="shared" si="9"/>
        <v>0</v>
      </c>
      <c r="O110" s="62">
        <f t="shared" si="9"/>
        <v>0</v>
      </c>
    </row>
    <row r="111" spans="2:15" ht="18.75" thickBot="1">
      <c r="B111" s="12">
        <v>52</v>
      </c>
      <c r="C111" s="45" t="str">
        <f t="shared" si="7"/>
        <v>借入</v>
      </c>
      <c r="D111" s="62">
        <f t="shared" si="6"/>
        <v>0</v>
      </c>
      <c r="E111" s="62">
        <f aca="true" t="shared" si="10" ref="E111:O111">D111+E55</f>
        <v>0</v>
      </c>
      <c r="F111" s="62">
        <f t="shared" si="10"/>
        <v>0</v>
      </c>
      <c r="G111" s="62">
        <f t="shared" si="10"/>
        <v>0</v>
      </c>
      <c r="H111" s="62">
        <f t="shared" si="10"/>
        <v>0</v>
      </c>
      <c r="I111" s="62">
        <f t="shared" si="10"/>
        <v>0</v>
      </c>
      <c r="J111" s="62">
        <f t="shared" si="10"/>
        <v>0</v>
      </c>
      <c r="K111" s="62">
        <f t="shared" si="10"/>
        <v>0</v>
      </c>
      <c r="L111" s="62">
        <f t="shared" si="10"/>
        <v>0</v>
      </c>
      <c r="M111" s="62">
        <f t="shared" si="10"/>
        <v>0</v>
      </c>
      <c r="N111" s="62">
        <f t="shared" si="10"/>
        <v>0</v>
      </c>
      <c r="O111" s="62">
        <f t="shared" si="10"/>
        <v>0</v>
      </c>
    </row>
  </sheetData>
  <sheetProtection password="CBF5" sheet="1" objects="1" scenarios="1"/>
  <printOptions/>
  <pageMargins left="0.75" right="0.75" top="1" bottom="1" header="0.512" footer="0.512"/>
  <pageSetup orientation="portrait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00"/>
  <sheetViews>
    <sheetView workbookViewId="0" topLeftCell="A1">
      <selection activeCell="H50" sqref="H50"/>
    </sheetView>
  </sheetViews>
  <sheetFormatPr defaultColWidth="10.59765625" defaultRowHeight="15"/>
  <cols>
    <col min="1" max="1" width="7.8984375" style="31" customWidth="1"/>
    <col min="2" max="2" width="17.3984375" style="82" customWidth="1"/>
    <col min="3" max="3" width="3.69921875" style="30" customWidth="1"/>
    <col min="4" max="4" width="10.8984375" style="4" customWidth="1"/>
    <col min="5" max="5" width="11.19921875" style="34" customWidth="1"/>
    <col min="6" max="6" width="2.59765625" style="17" customWidth="1"/>
    <col min="7" max="7" width="11.59765625" style="19" customWidth="1"/>
    <col min="8" max="8" width="12.5" style="77" customWidth="1"/>
    <col min="9" max="9" width="1.1015625" style="15" customWidth="1"/>
    <col min="10" max="10" width="3.19921875" style="17" customWidth="1"/>
    <col min="11" max="11" width="7.8984375" style="11" customWidth="1"/>
    <col min="12" max="12" width="5" style="2" customWidth="1"/>
    <col min="13" max="14" width="8.3984375" style="2" customWidth="1"/>
    <col min="15" max="15" width="9.19921875" style="7" customWidth="1"/>
    <col min="16" max="16" width="9.09765625" style="8" customWidth="1"/>
    <col min="17" max="17" width="1.8984375" style="13" customWidth="1"/>
    <col min="18" max="16384" width="10.59765625" style="2" customWidth="1"/>
  </cols>
  <sheetData>
    <row r="1" spans="1:22" s="3" customFormat="1" ht="21" customHeight="1" thickBot="1">
      <c r="A1" s="26" t="s">
        <v>0</v>
      </c>
      <c r="B1" s="27" t="s">
        <v>1</v>
      </c>
      <c r="C1" s="27" t="s">
        <v>2</v>
      </c>
      <c r="D1" s="1" t="s">
        <v>3</v>
      </c>
      <c r="E1" s="32" t="s">
        <v>63</v>
      </c>
      <c r="F1" s="18"/>
      <c r="G1" s="25" t="s">
        <v>45</v>
      </c>
      <c r="H1" s="75">
        <f>H49</f>
        <v>46800</v>
      </c>
      <c r="I1" s="14"/>
      <c r="J1" s="17"/>
      <c r="K1"/>
      <c r="L1"/>
      <c r="M1"/>
      <c r="N1"/>
      <c r="O1"/>
      <c r="P1"/>
      <c r="Q1"/>
      <c r="R1"/>
      <c r="S1"/>
      <c r="T1"/>
      <c r="U1"/>
      <c r="V1"/>
    </row>
    <row r="2" spans="1:22" s="3" customFormat="1" ht="15.75" customHeight="1" thickBot="1">
      <c r="A2" s="28">
        <v>40574</v>
      </c>
      <c r="B2" s="81" t="s">
        <v>62</v>
      </c>
      <c r="C2" s="29">
        <v>1</v>
      </c>
      <c r="D2" s="5" t="str">
        <f>IF(OR(C2&lt;1,C2=2,C2&gt;52,(AND(C2&gt;32,C2&lt;40)),(AND(C2&gt;40,C2&lt;50)),(AND(C2&gt;3,C2&lt;8))),"?",VLOOKUP(C2,$F$2:$G$53,2))</f>
        <v>売上</v>
      </c>
      <c r="E2" s="33">
        <v>50000</v>
      </c>
      <c r="F2" s="24">
        <v>1</v>
      </c>
      <c r="G2" s="36" t="str">
        <f>'決算書'!C4</f>
        <v>売上</v>
      </c>
      <c r="H2" s="54">
        <f>SUMIF($C$2:$C$201,F2,$E$2:$E$201)+H50</f>
        <v>50000</v>
      </c>
      <c r="I2" s="14"/>
      <c r="J2" s="17"/>
      <c r="K2"/>
      <c r="L2"/>
      <c r="M2"/>
      <c r="N2"/>
      <c r="O2"/>
      <c r="P2"/>
      <c r="Q2"/>
      <c r="R2"/>
      <c r="S2"/>
      <c r="T2"/>
      <c r="U2"/>
      <c r="V2"/>
    </row>
    <row r="3" spans="1:22" ht="15.75" customHeight="1">
      <c r="A3" s="28">
        <v>40576</v>
      </c>
      <c r="B3" s="81" t="s">
        <v>69</v>
      </c>
      <c r="C3" s="29">
        <v>12</v>
      </c>
      <c r="D3" s="5" t="str">
        <f aca="true" t="shared" si="0" ref="D3:D18">IF(OR(C3&lt;1,C3=2,C3&gt;52,(AND(C3&gt;32,C3&lt;40)),(AND(C3&gt;40,C3&lt;50)),(AND(C3&gt;3,C3&lt;8))),"",VLOOKUP(C3,$F$2:$G$53,2))</f>
        <v>通信費</v>
      </c>
      <c r="E3" s="33">
        <v>3200</v>
      </c>
      <c r="F3" s="9">
        <v>2</v>
      </c>
      <c r="G3" s="37" t="str">
        <f>'決算書'!C5</f>
        <v>期首商品棚卸高</v>
      </c>
      <c r="H3" s="56">
        <v>0</v>
      </c>
      <c r="I3" s="14"/>
      <c r="K3"/>
      <c r="L3"/>
      <c r="M3"/>
      <c r="N3"/>
      <c r="O3"/>
      <c r="P3"/>
      <c r="Q3"/>
      <c r="R3"/>
      <c r="S3"/>
      <c r="T3"/>
      <c r="U3"/>
      <c r="V3"/>
    </row>
    <row r="4" spans="1:22" ht="15.75" customHeight="1">
      <c r="A4" s="28"/>
      <c r="B4" s="81"/>
      <c r="C4" s="29"/>
      <c r="D4" s="5">
        <f t="shared" si="0"/>
      </c>
      <c r="E4" s="33"/>
      <c r="F4" s="10">
        <v>3</v>
      </c>
      <c r="G4" s="38" t="str">
        <f>'決算書'!C6</f>
        <v>仕入金額</v>
      </c>
      <c r="H4" s="58">
        <f>SUMIF($C$2:$C$201,F4,$E$2:$E$201)</f>
        <v>0</v>
      </c>
      <c r="I4" s="14"/>
      <c r="K4"/>
      <c r="L4"/>
      <c r="M4"/>
      <c r="N4"/>
      <c r="O4"/>
      <c r="P4"/>
      <c r="Q4"/>
      <c r="R4"/>
      <c r="S4"/>
      <c r="T4"/>
      <c r="U4"/>
      <c r="V4"/>
    </row>
    <row r="5" spans="1:22" ht="15" customHeight="1">
      <c r="A5" s="28"/>
      <c r="B5" s="81"/>
      <c r="C5" s="29"/>
      <c r="D5" s="5">
        <f t="shared" si="0"/>
      </c>
      <c r="E5" s="33"/>
      <c r="F5" s="10">
        <v>4</v>
      </c>
      <c r="G5" s="46" t="str">
        <f>'決算書'!C7</f>
        <v>小計（2+3）</v>
      </c>
      <c r="H5" s="58">
        <f>IF(ISERROR(H3+H4)=TRUE,0,(H3+H4))</f>
        <v>0</v>
      </c>
      <c r="I5" s="14"/>
      <c r="K5"/>
      <c r="L5"/>
      <c r="M5"/>
      <c r="N5"/>
      <c r="O5"/>
      <c r="P5"/>
      <c r="Q5"/>
      <c r="R5"/>
      <c r="S5"/>
      <c r="T5"/>
      <c r="U5"/>
      <c r="V5"/>
    </row>
    <row r="6" spans="1:22" ht="15.75" customHeight="1">
      <c r="A6" s="28"/>
      <c r="B6" s="81"/>
      <c r="C6" s="29"/>
      <c r="D6" s="5">
        <f t="shared" si="0"/>
      </c>
      <c r="E6" s="33"/>
      <c r="F6" s="10">
        <v>5</v>
      </c>
      <c r="G6" s="37" t="str">
        <f>'決算書'!C8</f>
        <v>期末商品棚卸高</v>
      </c>
      <c r="H6" s="58">
        <v>0</v>
      </c>
      <c r="I6" s="14"/>
      <c r="K6"/>
      <c r="L6"/>
      <c r="M6"/>
      <c r="N6"/>
      <c r="O6"/>
      <c r="P6"/>
      <c r="Q6"/>
      <c r="R6"/>
      <c r="S6"/>
      <c r="T6"/>
      <c r="U6"/>
      <c r="V6"/>
    </row>
    <row r="7" spans="1:22" ht="15.75" customHeight="1" thickBot="1">
      <c r="A7" s="28"/>
      <c r="B7" s="81"/>
      <c r="C7" s="29"/>
      <c r="D7" s="5">
        <f t="shared" si="0"/>
      </c>
      <c r="E7" s="33"/>
      <c r="F7" s="20">
        <v>6</v>
      </c>
      <c r="G7" s="39" t="str">
        <f>'決算書'!C9</f>
        <v>差引原価（4-5）</v>
      </c>
      <c r="H7" s="60">
        <f>IF(ISERROR(H5-H6)=TRUE,0,(H5-H6))</f>
        <v>0</v>
      </c>
      <c r="I7" s="14"/>
      <c r="K7"/>
      <c r="L7"/>
      <c r="M7"/>
      <c r="N7"/>
      <c r="O7"/>
      <c r="P7"/>
      <c r="Q7"/>
      <c r="R7"/>
      <c r="S7"/>
      <c r="T7"/>
      <c r="U7"/>
      <c r="V7"/>
    </row>
    <row r="8" spans="1:22" ht="15.75" customHeight="1" thickBot="1">
      <c r="A8" s="28"/>
      <c r="B8" s="81"/>
      <c r="C8" s="29"/>
      <c r="D8" s="5">
        <f t="shared" si="0"/>
      </c>
      <c r="E8" s="33"/>
      <c r="F8" s="12">
        <v>7</v>
      </c>
      <c r="G8" s="40" t="str">
        <f>'決算書'!C10</f>
        <v>差引金額（1-6）</v>
      </c>
      <c r="H8" s="54">
        <f>IF(ISERROR(H2-H7)=TRUE,0,(H2-H7))</f>
        <v>50000</v>
      </c>
      <c r="I8" s="14"/>
      <c r="K8"/>
      <c r="L8"/>
      <c r="M8"/>
      <c r="N8"/>
      <c r="O8"/>
      <c r="P8"/>
      <c r="Q8"/>
      <c r="R8"/>
      <c r="S8"/>
      <c r="T8"/>
      <c r="U8"/>
      <c r="V8"/>
    </row>
    <row r="9" spans="1:22" ht="15.75" customHeight="1">
      <c r="A9" s="28"/>
      <c r="B9" s="81"/>
      <c r="C9" s="29"/>
      <c r="D9" s="5">
        <f t="shared" si="0"/>
      </c>
      <c r="E9" s="33"/>
      <c r="F9" s="9">
        <v>8</v>
      </c>
      <c r="G9" s="41" t="str">
        <f>'決算書'!C11</f>
        <v>租税公課</v>
      </c>
      <c r="H9" s="56">
        <f>SUMIF($C$2:$C$201,F9,$E$2:$E$201)</f>
        <v>0</v>
      </c>
      <c r="I9" s="14"/>
      <c r="K9"/>
      <c r="L9"/>
      <c r="M9"/>
      <c r="N9"/>
      <c r="O9"/>
      <c r="P9"/>
      <c r="Q9"/>
      <c r="R9"/>
      <c r="S9"/>
      <c r="T9"/>
      <c r="U9"/>
      <c r="V9"/>
    </row>
    <row r="10" spans="1:22" ht="15.75" customHeight="1">
      <c r="A10" s="28"/>
      <c r="B10" s="81"/>
      <c r="C10" s="29"/>
      <c r="D10" s="5">
        <f t="shared" si="0"/>
      </c>
      <c r="E10" s="33"/>
      <c r="F10" s="10">
        <v>9</v>
      </c>
      <c r="G10" s="38" t="str">
        <f>'決算書'!C12</f>
        <v>荷造運賃</v>
      </c>
      <c r="H10" s="58">
        <f aca="true" t="shared" si="1" ref="H10:H33">SUMIF($C$2:$C$201,F10,$E$2:$E$201)</f>
        <v>0</v>
      </c>
      <c r="I10" s="14"/>
      <c r="K10"/>
      <c r="L10"/>
      <c r="M10"/>
      <c r="N10"/>
      <c r="O10"/>
      <c r="P10"/>
      <c r="Q10"/>
      <c r="R10"/>
      <c r="S10"/>
      <c r="T10"/>
      <c r="U10"/>
      <c r="V10"/>
    </row>
    <row r="11" spans="1:22" ht="15.75" customHeight="1">
      <c r="A11" s="28"/>
      <c r="B11" s="81"/>
      <c r="C11" s="29"/>
      <c r="D11" s="5">
        <f t="shared" si="0"/>
      </c>
      <c r="E11" s="33"/>
      <c r="F11" s="10">
        <v>10</v>
      </c>
      <c r="G11" s="38" t="str">
        <f>'決算書'!C13</f>
        <v>水道光熱費</v>
      </c>
      <c r="H11" s="58">
        <f t="shared" si="1"/>
        <v>0</v>
      </c>
      <c r="I11" s="14"/>
      <c r="K11"/>
      <c r="L11"/>
      <c r="M11"/>
      <c r="N11"/>
      <c r="O11"/>
      <c r="P11"/>
      <c r="Q11"/>
      <c r="R11"/>
      <c r="S11"/>
      <c r="T11"/>
      <c r="U11"/>
      <c r="V11"/>
    </row>
    <row r="12" spans="1:22" ht="15.75" customHeight="1">
      <c r="A12" s="28"/>
      <c r="B12" s="81"/>
      <c r="C12" s="29"/>
      <c r="D12" s="5">
        <f t="shared" si="0"/>
      </c>
      <c r="E12" s="33"/>
      <c r="F12" s="10">
        <v>11</v>
      </c>
      <c r="G12" s="38" t="str">
        <f>'決算書'!C14</f>
        <v>旅費交通費</v>
      </c>
      <c r="H12" s="58">
        <f t="shared" si="1"/>
        <v>0</v>
      </c>
      <c r="I12" s="14"/>
      <c r="K12"/>
      <c r="L12"/>
      <c r="M12"/>
      <c r="N12"/>
      <c r="O12"/>
      <c r="P12"/>
      <c r="Q12"/>
      <c r="R12"/>
      <c r="S12"/>
      <c r="T12"/>
      <c r="U12"/>
      <c r="V12"/>
    </row>
    <row r="13" spans="1:22" ht="15.75" customHeight="1">
      <c r="A13" s="28"/>
      <c r="B13" s="81"/>
      <c r="C13" s="29"/>
      <c r="D13" s="5">
        <f t="shared" si="0"/>
      </c>
      <c r="E13" s="33"/>
      <c r="F13" s="10">
        <v>12</v>
      </c>
      <c r="G13" s="38" t="str">
        <f>'決算書'!C15</f>
        <v>通信費</v>
      </c>
      <c r="H13" s="58">
        <f t="shared" si="1"/>
        <v>3200</v>
      </c>
      <c r="I13" s="14"/>
      <c r="K13"/>
      <c r="L13"/>
      <c r="M13"/>
      <c r="N13"/>
      <c r="O13"/>
      <c r="P13"/>
      <c r="Q13"/>
      <c r="R13"/>
      <c r="S13"/>
      <c r="T13"/>
      <c r="U13"/>
      <c r="V13"/>
    </row>
    <row r="14" spans="1:22" ht="15.75" customHeight="1">
      <c r="A14" s="28"/>
      <c r="B14" s="81"/>
      <c r="C14" s="29"/>
      <c r="D14" s="5">
        <f t="shared" si="0"/>
      </c>
      <c r="E14" s="33"/>
      <c r="F14" s="10">
        <v>13</v>
      </c>
      <c r="G14" s="38" t="str">
        <f>'決算書'!C16</f>
        <v>広告宣伝費</v>
      </c>
      <c r="H14" s="58">
        <f t="shared" si="1"/>
        <v>0</v>
      </c>
      <c r="I14" s="14"/>
      <c r="K14"/>
      <c r="L14"/>
      <c r="M14"/>
      <c r="N14"/>
      <c r="O14"/>
      <c r="P14"/>
      <c r="Q14"/>
      <c r="R14"/>
      <c r="S14"/>
      <c r="T14"/>
      <c r="U14"/>
      <c r="V14"/>
    </row>
    <row r="15" spans="1:22" ht="15.75" customHeight="1">
      <c r="A15" s="28"/>
      <c r="B15" s="81"/>
      <c r="C15" s="29"/>
      <c r="D15" s="5">
        <f t="shared" si="0"/>
      </c>
      <c r="E15" s="33"/>
      <c r="F15" s="10">
        <v>14</v>
      </c>
      <c r="G15" s="38" t="str">
        <f>'決算書'!C17</f>
        <v>接待交際費</v>
      </c>
      <c r="H15" s="58">
        <f t="shared" si="1"/>
        <v>0</v>
      </c>
      <c r="I15" s="14"/>
      <c r="K15"/>
      <c r="L15"/>
      <c r="M15"/>
      <c r="N15"/>
      <c r="O15"/>
      <c r="P15"/>
      <c r="Q15"/>
      <c r="R15"/>
      <c r="S15"/>
      <c r="T15"/>
      <c r="U15"/>
      <c r="V15"/>
    </row>
    <row r="16" spans="1:22" ht="15.75" customHeight="1">
      <c r="A16" s="28"/>
      <c r="B16" s="81"/>
      <c r="C16" s="29"/>
      <c r="D16" s="5">
        <f t="shared" si="0"/>
      </c>
      <c r="E16" s="33"/>
      <c r="F16" s="10">
        <v>15</v>
      </c>
      <c r="G16" s="38" t="str">
        <f>'決算書'!C18</f>
        <v>損害保険料</v>
      </c>
      <c r="H16" s="58">
        <f t="shared" si="1"/>
        <v>0</v>
      </c>
      <c r="I16" s="14"/>
      <c r="K16"/>
      <c r="L16"/>
      <c r="M16"/>
      <c r="N16"/>
      <c r="O16"/>
      <c r="P16"/>
      <c r="Q16"/>
      <c r="R16"/>
      <c r="S16"/>
      <c r="T16"/>
      <c r="U16"/>
      <c r="V16"/>
    </row>
    <row r="17" spans="1:22" ht="15.75" customHeight="1">
      <c r="A17" s="28"/>
      <c r="B17" s="81"/>
      <c r="C17" s="29"/>
      <c r="D17" s="5">
        <f t="shared" si="0"/>
      </c>
      <c r="E17" s="33"/>
      <c r="F17" s="10">
        <v>16</v>
      </c>
      <c r="G17" s="38" t="str">
        <f>'決算書'!C19</f>
        <v>修繕費</v>
      </c>
      <c r="H17" s="58">
        <f t="shared" si="1"/>
        <v>0</v>
      </c>
      <c r="I17" s="14"/>
      <c r="K17"/>
      <c r="L17"/>
      <c r="M17"/>
      <c r="N17"/>
      <c r="O17"/>
      <c r="P17"/>
      <c r="Q17"/>
      <c r="R17"/>
      <c r="S17"/>
      <c r="T17"/>
      <c r="U17"/>
      <c r="V17"/>
    </row>
    <row r="18" spans="1:22" ht="15.75" customHeight="1">
      <c r="A18" s="28"/>
      <c r="B18" s="81"/>
      <c r="C18" s="29"/>
      <c r="D18" s="5">
        <f t="shared" si="0"/>
      </c>
      <c r="E18" s="33"/>
      <c r="F18" s="10">
        <v>17</v>
      </c>
      <c r="G18" s="38" t="str">
        <f>'決算書'!C20</f>
        <v>消耗品費</v>
      </c>
      <c r="H18" s="58">
        <f t="shared" si="1"/>
        <v>0</v>
      </c>
      <c r="I18" s="14"/>
      <c r="K18"/>
      <c r="L18"/>
      <c r="M18"/>
      <c r="N18"/>
      <c r="O18"/>
      <c r="P18"/>
      <c r="Q18"/>
      <c r="R18"/>
      <c r="S18"/>
      <c r="T18"/>
      <c r="U18"/>
      <c r="V18"/>
    </row>
    <row r="19" spans="1:22" ht="15.75" customHeight="1">
      <c r="A19" s="28"/>
      <c r="B19" s="81"/>
      <c r="C19" s="29"/>
      <c r="D19" s="5">
        <f aca="true" t="shared" si="2" ref="D19:D34">IF(OR(C19&lt;1,C19=2,C19&gt;52,(AND(C19&gt;32,C19&lt;40)),(AND(C19&gt;40,C19&lt;50)),(AND(C19&gt;3,C19&lt;8))),"",VLOOKUP(C19,$F$2:$G$53,2))</f>
      </c>
      <c r="E19" s="33"/>
      <c r="F19" s="10">
        <v>18</v>
      </c>
      <c r="G19" s="38" t="str">
        <f>'決算書'!C21</f>
        <v>減価償却費</v>
      </c>
      <c r="H19" s="58">
        <f t="shared" si="1"/>
        <v>0</v>
      </c>
      <c r="I19" s="14"/>
      <c r="K19"/>
      <c r="L19"/>
      <c r="M19"/>
      <c r="N19"/>
      <c r="O19"/>
      <c r="P19"/>
      <c r="Q19"/>
      <c r="R19"/>
      <c r="S19"/>
      <c r="T19"/>
      <c r="U19"/>
      <c r="V19"/>
    </row>
    <row r="20" spans="1:22" ht="15.75" customHeight="1">
      <c r="A20" s="28"/>
      <c r="B20" s="81"/>
      <c r="C20" s="29"/>
      <c r="D20" s="5">
        <f t="shared" si="2"/>
      </c>
      <c r="E20" s="33"/>
      <c r="F20" s="10">
        <v>19</v>
      </c>
      <c r="G20" s="38" t="str">
        <f>'決算書'!C22</f>
        <v>福利厚生費</v>
      </c>
      <c r="H20" s="58">
        <f t="shared" si="1"/>
        <v>0</v>
      </c>
      <c r="I20" s="14"/>
      <c r="K20"/>
      <c r="L20"/>
      <c r="M20"/>
      <c r="N20"/>
      <c r="O20"/>
      <c r="P20"/>
      <c r="Q20"/>
      <c r="R20"/>
      <c r="S20"/>
      <c r="T20"/>
      <c r="U20"/>
      <c r="V20"/>
    </row>
    <row r="21" spans="1:22" ht="15.75" customHeight="1">
      <c r="A21" s="28"/>
      <c r="B21" s="81"/>
      <c r="C21" s="29"/>
      <c r="D21" s="5">
        <f t="shared" si="2"/>
      </c>
      <c r="E21" s="33"/>
      <c r="F21" s="10">
        <v>20</v>
      </c>
      <c r="G21" s="38" t="str">
        <f>'決算書'!C23</f>
        <v>給料賃金</v>
      </c>
      <c r="H21" s="58">
        <f t="shared" si="1"/>
        <v>0</v>
      </c>
      <c r="I21" s="14"/>
      <c r="K21"/>
      <c r="L21"/>
      <c r="M21"/>
      <c r="N21"/>
      <c r="O21"/>
      <c r="P21"/>
      <c r="Q21"/>
      <c r="R21"/>
      <c r="S21"/>
      <c r="T21"/>
      <c r="U21"/>
      <c r="V21"/>
    </row>
    <row r="22" spans="1:22" ht="15.75" customHeight="1">
      <c r="A22" s="28"/>
      <c r="B22" s="81"/>
      <c r="C22" s="29"/>
      <c r="D22" s="5">
        <f t="shared" si="2"/>
      </c>
      <c r="E22" s="33"/>
      <c r="F22" s="10">
        <v>21</v>
      </c>
      <c r="G22" s="38" t="str">
        <f>'決算書'!C24</f>
        <v>利子割引料</v>
      </c>
      <c r="H22" s="58">
        <f t="shared" si="1"/>
        <v>0</v>
      </c>
      <c r="I22" s="14"/>
      <c r="K22"/>
      <c r="L22"/>
      <c r="M22"/>
      <c r="N22"/>
      <c r="O22"/>
      <c r="P22"/>
      <c r="Q22"/>
      <c r="R22"/>
      <c r="S22"/>
      <c r="T22"/>
      <c r="U22"/>
      <c r="V22"/>
    </row>
    <row r="23" spans="1:22" ht="15.75" customHeight="1">
      <c r="A23" s="28"/>
      <c r="B23" s="81" t="s">
        <v>6</v>
      </c>
      <c r="C23" s="29"/>
      <c r="D23" s="5">
        <f t="shared" si="2"/>
      </c>
      <c r="E23" s="33"/>
      <c r="F23" s="10">
        <v>22</v>
      </c>
      <c r="G23" s="38" t="str">
        <f>'決算書'!C25</f>
        <v>地代家賃</v>
      </c>
      <c r="H23" s="58">
        <f t="shared" si="1"/>
        <v>0</v>
      </c>
      <c r="I23" s="14"/>
      <c r="K23"/>
      <c r="L23"/>
      <c r="M23"/>
      <c r="N23"/>
      <c r="O23"/>
      <c r="P23"/>
      <c r="Q23"/>
      <c r="R23"/>
      <c r="S23"/>
      <c r="T23"/>
      <c r="U23"/>
      <c r="V23"/>
    </row>
    <row r="24" spans="1:22" ht="15.75" customHeight="1">
      <c r="A24" s="28"/>
      <c r="B24" s="81"/>
      <c r="C24" s="29"/>
      <c r="D24" s="5">
        <f t="shared" si="2"/>
      </c>
      <c r="E24" s="33"/>
      <c r="F24" s="10">
        <v>23</v>
      </c>
      <c r="G24" s="38" t="str">
        <f>'決算書'!C26</f>
        <v>貸倒金</v>
      </c>
      <c r="H24" s="58">
        <f t="shared" si="1"/>
        <v>0</v>
      </c>
      <c r="I24" s="14"/>
      <c r="K24"/>
      <c r="L24"/>
      <c r="M24"/>
      <c r="N24"/>
      <c r="O24"/>
      <c r="P24"/>
      <c r="Q24"/>
      <c r="R24"/>
      <c r="S24"/>
      <c r="T24"/>
      <c r="U24"/>
      <c r="V24"/>
    </row>
    <row r="25" spans="1:22" ht="15.75" customHeight="1">
      <c r="A25" s="28"/>
      <c r="B25" s="81"/>
      <c r="C25" s="29"/>
      <c r="D25" s="5">
        <f t="shared" si="2"/>
      </c>
      <c r="E25" s="33"/>
      <c r="F25" s="10">
        <v>24</v>
      </c>
      <c r="G25" s="38" t="str">
        <f>'決算書'!C27</f>
        <v>家事消費等</v>
      </c>
      <c r="H25" s="58">
        <f t="shared" si="1"/>
        <v>0</v>
      </c>
      <c r="I25" s="14"/>
      <c r="K25"/>
      <c r="L25"/>
      <c r="M25"/>
      <c r="N25"/>
      <c r="O25"/>
      <c r="P25"/>
      <c r="Q25"/>
      <c r="R25"/>
      <c r="S25"/>
      <c r="T25"/>
      <c r="U25"/>
      <c r="V25"/>
    </row>
    <row r="26" spans="1:22" s="3" customFormat="1" ht="18">
      <c r="A26" s="28"/>
      <c r="B26" s="81"/>
      <c r="C26" s="29"/>
      <c r="D26" s="5">
        <f t="shared" si="2"/>
      </c>
      <c r="E26" s="33"/>
      <c r="F26" s="10">
        <v>25</v>
      </c>
      <c r="G26" s="38" t="str">
        <f>'決算書'!C28</f>
        <v>リ-ス</v>
      </c>
      <c r="H26" s="58">
        <f t="shared" si="1"/>
        <v>0</v>
      </c>
      <c r="I26" s="14"/>
      <c r="J26" s="17"/>
      <c r="K26"/>
      <c r="L26"/>
      <c r="M26"/>
      <c r="N26"/>
      <c r="O26"/>
      <c r="P26"/>
      <c r="Q26"/>
      <c r="R26"/>
      <c r="S26"/>
      <c r="T26"/>
      <c r="U26"/>
      <c r="V26"/>
    </row>
    <row r="27" spans="1:22" s="3" customFormat="1" ht="18">
      <c r="A27" s="28"/>
      <c r="B27" s="81"/>
      <c r="C27" s="29"/>
      <c r="D27" s="5">
        <f t="shared" si="2"/>
      </c>
      <c r="E27" s="33"/>
      <c r="F27" s="21">
        <v>26</v>
      </c>
      <c r="G27" s="38" t="str">
        <f>'決算書'!C29</f>
        <v>?</v>
      </c>
      <c r="H27" s="58">
        <f t="shared" si="1"/>
        <v>0</v>
      </c>
      <c r="I27" s="14"/>
      <c r="J27" s="17"/>
      <c r="K27"/>
      <c r="L27"/>
      <c r="M27"/>
      <c r="N27"/>
      <c r="O27"/>
      <c r="P27"/>
      <c r="Q27"/>
      <c r="R27"/>
      <c r="S27"/>
      <c r="T27"/>
      <c r="U27"/>
      <c r="V27"/>
    </row>
    <row r="28" spans="1:22" ht="18">
      <c r="A28" s="28"/>
      <c r="B28" s="81"/>
      <c r="C28" s="29"/>
      <c r="D28" s="5">
        <f t="shared" si="2"/>
      </c>
      <c r="E28" s="33"/>
      <c r="F28" s="21">
        <v>27</v>
      </c>
      <c r="G28" s="38" t="str">
        <f>'決算書'!C30</f>
        <v>?</v>
      </c>
      <c r="H28" s="58">
        <f t="shared" si="1"/>
        <v>0</v>
      </c>
      <c r="I28" s="14"/>
      <c r="K28"/>
      <c r="L28"/>
      <c r="M28"/>
      <c r="N28"/>
      <c r="O28"/>
      <c r="P28"/>
      <c r="Q28"/>
      <c r="R28"/>
      <c r="S28"/>
      <c r="T28"/>
      <c r="U28"/>
      <c r="V28"/>
    </row>
    <row r="29" spans="1:22" ht="18">
      <c r="A29" s="28"/>
      <c r="B29" s="81"/>
      <c r="C29" s="29"/>
      <c r="D29" s="5">
        <f t="shared" si="2"/>
      </c>
      <c r="E29" s="33"/>
      <c r="F29" s="21">
        <v>28</v>
      </c>
      <c r="G29" s="38" t="str">
        <f>'決算書'!C31</f>
        <v>?</v>
      </c>
      <c r="H29" s="58">
        <f t="shared" si="1"/>
        <v>0</v>
      </c>
      <c r="I29" s="14"/>
      <c r="K29"/>
      <c r="L29"/>
      <c r="M29"/>
      <c r="N29"/>
      <c r="O29"/>
      <c r="P29"/>
      <c r="Q29"/>
      <c r="R29"/>
      <c r="S29"/>
      <c r="T29"/>
      <c r="U29"/>
      <c r="V29"/>
    </row>
    <row r="30" spans="1:22" ht="18">
      <c r="A30" s="28"/>
      <c r="B30" s="81"/>
      <c r="C30" s="29"/>
      <c r="D30" s="5">
        <f t="shared" si="2"/>
      </c>
      <c r="E30" s="33"/>
      <c r="F30" s="21">
        <v>29</v>
      </c>
      <c r="G30" s="38" t="str">
        <f>'決算書'!C32</f>
        <v>?</v>
      </c>
      <c r="H30" s="58">
        <f t="shared" si="1"/>
        <v>0</v>
      </c>
      <c r="I30" s="14"/>
      <c r="K30"/>
      <c r="L30"/>
      <c r="M30"/>
      <c r="N30"/>
      <c r="O30"/>
      <c r="P30"/>
      <c r="Q30"/>
      <c r="R30"/>
      <c r="S30"/>
      <c r="T30"/>
      <c r="U30"/>
      <c r="V30"/>
    </row>
    <row r="31" spans="1:22" ht="18">
      <c r="A31" s="28"/>
      <c r="B31" s="81"/>
      <c r="C31" s="29"/>
      <c r="D31" s="5">
        <f t="shared" si="2"/>
      </c>
      <c r="E31" s="33"/>
      <c r="F31" s="21">
        <v>30</v>
      </c>
      <c r="G31" s="38" t="str">
        <f>'決算書'!C33</f>
        <v>?</v>
      </c>
      <c r="H31" s="58">
        <f t="shared" si="1"/>
        <v>0</v>
      </c>
      <c r="I31" s="14"/>
      <c r="K31"/>
      <c r="L31"/>
      <c r="M31"/>
      <c r="N31"/>
      <c r="O31"/>
      <c r="P31"/>
      <c r="Q31"/>
      <c r="R31"/>
      <c r="S31"/>
      <c r="T31"/>
      <c r="U31"/>
      <c r="V31"/>
    </row>
    <row r="32" spans="1:22" ht="18">
      <c r="A32" s="28"/>
      <c r="B32" s="81"/>
      <c r="C32" s="29"/>
      <c r="D32" s="5">
        <f t="shared" si="2"/>
      </c>
      <c r="E32" s="33"/>
      <c r="F32" s="21">
        <v>31</v>
      </c>
      <c r="G32" s="38" t="str">
        <f>'決算書'!C34</f>
        <v>?</v>
      </c>
      <c r="H32" s="58">
        <f t="shared" si="1"/>
        <v>0</v>
      </c>
      <c r="I32" s="14"/>
      <c r="K32"/>
      <c r="L32"/>
      <c r="M32"/>
      <c r="N32"/>
      <c r="O32"/>
      <c r="P32"/>
      <c r="Q32"/>
      <c r="R32"/>
      <c r="S32"/>
      <c r="T32"/>
      <c r="U32"/>
      <c r="V32"/>
    </row>
    <row r="33" spans="1:22" ht="18.75" thickBot="1">
      <c r="A33" s="28"/>
      <c r="B33" s="81"/>
      <c r="C33" s="29"/>
      <c r="D33" s="5">
        <f t="shared" si="2"/>
      </c>
      <c r="E33" s="33"/>
      <c r="F33" s="22">
        <v>32</v>
      </c>
      <c r="G33" s="42" t="str">
        <f>'決算書'!C35</f>
        <v>消費税</v>
      </c>
      <c r="H33" s="60">
        <f t="shared" si="1"/>
        <v>0</v>
      </c>
      <c r="I33" s="14"/>
      <c r="K33"/>
      <c r="L33"/>
      <c r="M33"/>
      <c r="N33"/>
      <c r="O33"/>
      <c r="P33"/>
      <c r="Q33"/>
      <c r="R33"/>
      <c r="S33"/>
      <c r="T33"/>
      <c r="U33"/>
      <c r="V33"/>
    </row>
    <row r="34" spans="1:22" ht="18.75" thickBot="1">
      <c r="A34" s="28"/>
      <c r="B34" s="81"/>
      <c r="C34" s="29"/>
      <c r="D34" s="5">
        <f t="shared" si="2"/>
      </c>
      <c r="E34" s="33"/>
      <c r="F34" s="23">
        <v>33</v>
      </c>
      <c r="G34" s="36" t="str">
        <f>'決算書'!C36</f>
        <v>計</v>
      </c>
      <c r="H34" s="54">
        <f>SUM(H9:H33)</f>
        <v>3200</v>
      </c>
      <c r="I34" s="14"/>
      <c r="K34"/>
      <c r="L34"/>
      <c r="M34"/>
      <c r="N34"/>
      <c r="O34"/>
      <c r="P34"/>
      <c r="Q34"/>
      <c r="R34"/>
      <c r="S34"/>
      <c r="T34"/>
      <c r="U34"/>
      <c r="V34"/>
    </row>
    <row r="35" spans="1:22" ht="18.75" thickBot="1">
      <c r="A35" s="28"/>
      <c r="B35" s="81"/>
      <c r="C35" s="29"/>
      <c r="D35" s="5">
        <f aca="true" t="shared" si="3" ref="D35:D50">IF(OR(C35&lt;1,C35=2,C35&gt;52,(AND(C35&gt;32,C35&lt;40)),(AND(C35&gt;40,C35&lt;50)),(AND(C35&gt;3,C35&lt;8))),"",VLOOKUP(C35,$F$2:$G$53,2))</f>
      </c>
      <c r="E35" s="33"/>
      <c r="F35" s="23">
        <v>34</v>
      </c>
      <c r="G35" s="40" t="str">
        <f>'決算書'!C37</f>
        <v>差引金額（７-33）</v>
      </c>
      <c r="H35" s="54">
        <f>IF(ISERROR(H8-H34)=TRUE,0,(H8-H34))</f>
        <v>46800</v>
      </c>
      <c r="I35" s="14"/>
      <c r="K35"/>
      <c r="L35"/>
      <c r="M35"/>
      <c r="N35"/>
      <c r="O35"/>
      <c r="P35"/>
      <c r="Q35"/>
      <c r="R35"/>
      <c r="S35"/>
      <c r="T35"/>
      <c r="U35"/>
      <c r="V35"/>
    </row>
    <row r="36" spans="1:22" ht="18">
      <c r="A36" s="28"/>
      <c r="B36" s="81"/>
      <c r="C36" s="29"/>
      <c r="D36" s="5">
        <f t="shared" si="3"/>
      </c>
      <c r="E36" s="33"/>
      <c r="F36" s="9">
        <v>35</v>
      </c>
      <c r="G36" s="43" t="str">
        <f>'決算書'!C38</f>
        <v>貸倒引当金</v>
      </c>
      <c r="H36" s="56"/>
      <c r="I36" s="14"/>
      <c r="K36"/>
      <c r="L36"/>
      <c r="M36"/>
      <c r="N36"/>
      <c r="O36"/>
      <c r="P36"/>
      <c r="Q36"/>
      <c r="R36"/>
      <c r="S36"/>
      <c r="T36"/>
      <c r="U36"/>
      <c r="V36"/>
    </row>
    <row r="37" spans="1:22" ht="18">
      <c r="A37" s="28"/>
      <c r="B37" s="81"/>
      <c r="C37" s="29"/>
      <c r="D37" s="5">
        <f t="shared" si="3"/>
      </c>
      <c r="E37" s="33"/>
      <c r="F37" s="10">
        <v>36</v>
      </c>
      <c r="G37" s="38" t="str">
        <f>'決算書'!C39</f>
        <v>?</v>
      </c>
      <c r="H37" s="58"/>
      <c r="I37" s="14"/>
      <c r="K37" s="16"/>
      <c r="L37"/>
      <c r="M37"/>
      <c r="N37"/>
      <c r="O37"/>
      <c r="P37"/>
      <c r="Q37"/>
      <c r="R37"/>
      <c r="S37"/>
      <c r="T37"/>
      <c r="U37"/>
      <c r="V37"/>
    </row>
    <row r="38" spans="1:22" ht="18">
      <c r="A38" s="28"/>
      <c r="B38" s="81"/>
      <c r="C38" s="29"/>
      <c r="D38" s="5">
        <f t="shared" si="3"/>
      </c>
      <c r="E38" s="33"/>
      <c r="F38" s="10">
        <v>37</v>
      </c>
      <c r="G38" s="38" t="str">
        <f>'決算書'!C40</f>
        <v>?</v>
      </c>
      <c r="H38" s="58"/>
      <c r="I38" s="14"/>
      <c r="K38"/>
      <c r="L38"/>
      <c r="M38"/>
      <c r="N38"/>
      <c r="O38"/>
      <c r="P38"/>
      <c r="Q38"/>
      <c r="R38"/>
      <c r="S38"/>
      <c r="T38"/>
      <c r="U38"/>
      <c r="V38"/>
    </row>
    <row r="39" spans="1:22" ht="18">
      <c r="A39" s="28"/>
      <c r="B39" s="81"/>
      <c r="C39" s="29"/>
      <c r="D39" s="5">
        <f t="shared" si="3"/>
      </c>
      <c r="E39" s="33"/>
      <c r="F39" s="10">
        <v>38</v>
      </c>
      <c r="G39" s="38" t="str">
        <f>'決算書'!C41</f>
        <v>?</v>
      </c>
      <c r="H39" s="58"/>
      <c r="I39" s="14"/>
      <c r="K39"/>
      <c r="L39"/>
      <c r="M39"/>
      <c r="N39"/>
      <c r="O39"/>
      <c r="P39"/>
      <c r="Q39"/>
      <c r="R39"/>
      <c r="S39"/>
      <c r="T39"/>
      <c r="U39"/>
      <c r="V39"/>
    </row>
    <row r="40" spans="1:22" ht="18.75" thickBot="1">
      <c r="A40" s="28"/>
      <c r="B40" s="81"/>
      <c r="C40" s="29"/>
      <c r="D40" s="5">
        <f t="shared" si="3"/>
      </c>
      <c r="E40" s="33"/>
      <c r="F40" s="20">
        <v>39</v>
      </c>
      <c r="G40" s="42" t="str">
        <f>'決算書'!C42</f>
        <v>計</v>
      </c>
      <c r="H40" s="60">
        <f>SUM(H36:H39)</f>
        <v>0</v>
      </c>
      <c r="I40" s="14"/>
      <c r="K40"/>
      <c r="L40"/>
      <c r="M40"/>
      <c r="N40"/>
      <c r="O40"/>
      <c r="P40"/>
      <c r="Q40"/>
      <c r="R40"/>
      <c r="S40"/>
      <c r="T40"/>
      <c r="U40"/>
      <c r="V40"/>
    </row>
    <row r="41" spans="1:22" ht="18">
      <c r="A41" s="28"/>
      <c r="B41" s="81"/>
      <c r="C41" s="29"/>
      <c r="D41" s="5">
        <f t="shared" si="3"/>
      </c>
      <c r="E41" s="33"/>
      <c r="F41" s="9">
        <v>40</v>
      </c>
      <c r="G41" s="41" t="str">
        <f>'決算書'!C43</f>
        <v>専従者給与</v>
      </c>
      <c r="H41" s="56">
        <f>SUMIF($C$2:$C$201,F41,$E$2:$E$201)</f>
        <v>0</v>
      </c>
      <c r="I41" s="14"/>
      <c r="K41"/>
      <c r="L41"/>
      <c r="M41"/>
      <c r="N41"/>
      <c r="O41"/>
      <c r="P41"/>
      <c r="Q41"/>
      <c r="R41"/>
      <c r="S41"/>
      <c r="T41"/>
      <c r="U41"/>
      <c r="V41"/>
    </row>
    <row r="42" spans="1:22" ht="18">
      <c r="A42" s="28"/>
      <c r="B42" s="81"/>
      <c r="C42" s="29"/>
      <c r="D42" s="5">
        <f t="shared" si="3"/>
      </c>
      <c r="E42" s="33"/>
      <c r="F42" s="10">
        <v>41</v>
      </c>
      <c r="G42" s="43" t="str">
        <f>'決算書'!C44</f>
        <v>貸倒引当金</v>
      </c>
      <c r="H42" s="58"/>
      <c r="I42" s="14"/>
      <c r="K42"/>
      <c r="L42"/>
      <c r="M42"/>
      <c r="N42"/>
      <c r="O42"/>
      <c r="P42"/>
      <c r="Q42"/>
      <c r="R42"/>
      <c r="S42"/>
      <c r="T42"/>
      <c r="U42"/>
      <c r="V42"/>
    </row>
    <row r="43" spans="1:22" ht="18">
      <c r="A43" s="28"/>
      <c r="B43" s="81"/>
      <c r="C43" s="29"/>
      <c r="D43" s="5">
        <f t="shared" si="3"/>
      </c>
      <c r="E43" s="33"/>
      <c r="F43" s="10">
        <v>42</v>
      </c>
      <c r="G43" s="38" t="str">
        <f>'決算書'!C45</f>
        <v>?</v>
      </c>
      <c r="H43" s="58"/>
      <c r="I43" s="14"/>
      <c r="K43"/>
      <c r="L43"/>
      <c r="M43"/>
      <c r="N43"/>
      <c r="O43"/>
      <c r="P43"/>
      <c r="Q43"/>
      <c r="R43"/>
      <c r="S43"/>
      <c r="T43"/>
      <c r="U43"/>
      <c r="V43"/>
    </row>
    <row r="44" spans="1:22" ht="18">
      <c r="A44" s="28"/>
      <c r="B44" s="81"/>
      <c r="C44" s="29"/>
      <c r="D44" s="5">
        <f t="shared" si="3"/>
      </c>
      <c r="E44" s="33"/>
      <c r="F44" s="10">
        <v>43</v>
      </c>
      <c r="G44" s="38" t="str">
        <f>'決算書'!C46</f>
        <v>?</v>
      </c>
      <c r="H44" s="58"/>
      <c r="I44" s="14"/>
      <c r="K44"/>
      <c r="L44"/>
      <c r="M44"/>
      <c r="N44"/>
      <c r="O44"/>
      <c r="P44"/>
      <c r="Q44"/>
      <c r="R44"/>
      <c r="S44"/>
      <c r="T44"/>
      <c r="U44"/>
      <c r="V44"/>
    </row>
    <row r="45" spans="1:22" ht="18">
      <c r="A45" s="28"/>
      <c r="B45" s="81"/>
      <c r="C45" s="29"/>
      <c r="D45" s="5">
        <f t="shared" si="3"/>
      </c>
      <c r="E45" s="33"/>
      <c r="F45" s="10">
        <v>44</v>
      </c>
      <c r="G45" s="38" t="str">
        <f>'決算書'!C47</f>
        <v>?</v>
      </c>
      <c r="H45" s="58"/>
      <c r="I45" s="14"/>
      <c r="K45"/>
      <c r="L45"/>
      <c r="M45"/>
      <c r="N45"/>
      <c r="O45"/>
      <c r="P45"/>
      <c r="Q45"/>
      <c r="R45"/>
      <c r="S45"/>
      <c r="T45"/>
      <c r="U45"/>
      <c r="V45"/>
    </row>
    <row r="46" spans="1:22" ht="18.75" thickBot="1">
      <c r="A46" s="28"/>
      <c r="B46" s="81"/>
      <c r="C46" s="29"/>
      <c r="D46" s="5">
        <f t="shared" si="3"/>
      </c>
      <c r="E46" s="33"/>
      <c r="F46" s="20">
        <v>45</v>
      </c>
      <c r="G46" s="42" t="str">
        <f>'決算書'!C48</f>
        <v>計</v>
      </c>
      <c r="H46" s="60">
        <f>SUM(H41:H45)</f>
        <v>0</v>
      </c>
      <c r="I46" s="14"/>
      <c r="K46"/>
      <c r="L46"/>
      <c r="M46"/>
      <c r="N46"/>
      <c r="O46"/>
      <c r="P46"/>
      <c r="Q46"/>
      <c r="R46"/>
      <c r="S46"/>
      <c r="T46"/>
      <c r="U46"/>
      <c r="V46"/>
    </row>
    <row r="47" spans="1:22" ht="18.75" thickBot="1">
      <c r="A47" s="28"/>
      <c r="B47" s="81"/>
      <c r="C47" s="29"/>
      <c r="D47" s="5">
        <f t="shared" si="3"/>
      </c>
      <c r="E47" s="33"/>
      <c r="F47" s="12">
        <v>46</v>
      </c>
      <c r="G47" s="40" t="str">
        <f>'決算書'!C49</f>
        <v>青控除前(34+39-45)</v>
      </c>
      <c r="H47" s="54">
        <f>IF(ISERROR(H35+H40-H46)=TRUE,0,(H35+H40-H46))</f>
        <v>46800</v>
      </c>
      <c r="I47" s="14"/>
      <c r="K47"/>
      <c r="L47"/>
      <c r="M47"/>
      <c r="N47"/>
      <c r="O47"/>
      <c r="P47"/>
      <c r="Q47"/>
      <c r="R47"/>
      <c r="S47"/>
      <c r="T47"/>
      <c r="U47"/>
      <c r="V47"/>
    </row>
    <row r="48" spans="1:22" ht="18.75" thickBot="1">
      <c r="A48" s="28"/>
      <c r="B48" s="81"/>
      <c r="C48" s="29"/>
      <c r="D48" s="5">
        <f t="shared" si="3"/>
      </c>
      <c r="E48" s="33"/>
      <c r="F48" s="12">
        <v>47</v>
      </c>
      <c r="G48" s="43" t="str">
        <f>'決算書'!C50</f>
        <v>青色控除</v>
      </c>
      <c r="H48" s="54">
        <v>0</v>
      </c>
      <c r="I48" s="14"/>
      <c r="K48"/>
      <c r="L48"/>
      <c r="M48"/>
      <c r="N48"/>
      <c r="O48"/>
      <c r="P48"/>
      <c r="Q48"/>
      <c r="R48"/>
      <c r="S48"/>
      <c r="T48"/>
      <c r="U48"/>
      <c r="V48"/>
    </row>
    <row r="49" spans="1:22" ht="18.75" thickBot="1">
      <c r="A49" s="28"/>
      <c r="B49" s="81"/>
      <c r="C49" s="29"/>
      <c r="D49" s="5">
        <f t="shared" si="3"/>
      </c>
      <c r="E49" s="33"/>
      <c r="F49" s="12">
        <v>48</v>
      </c>
      <c r="G49" s="40" t="str">
        <f>'決算書'!C51</f>
        <v>所得金額(46-47)</v>
      </c>
      <c r="H49" s="54">
        <f>IF(ISERROR(H47-H48)=TRUE,0,(H47-H48))</f>
        <v>46800</v>
      </c>
      <c r="I49" s="14"/>
      <c r="K49"/>
      <c r="L49"/>
      <c r="M49"/>
      <c r="N49"/>
      <c r="O49"/>
      <c r="P49"/>
      <c r="Q49"/>
      <c r="R49"/>
      <c r="S49"/>
      <c r="T49"/>
      <c r="U49"/>
      <c r="V49"/>
    </row>
    <row r="50" spans="1:22" ht="18.75" thickBot="1">
      <c r="A50" s="28"/>
      <c r="B50" s="81"/>
      <c r="C50" s="29"/>
      <c r="D50" s="5">
        <f t="shared" si="3"/>
      </c>
      <c r="E50" s="33"/>
      <c r="F50" s="12">
        <v>49</v>
      </c>
      <c r="G50" s="44" t="str">
        <f>'決算書'!C52</f>
        <v>売掛金</v>
      </c>
      <c r="H50" s="76">
        <v>0</v>
      </c>
      <c r="I50" s="14"/>
      <c r="K50"/>
      <c r="L50"/>
      <c r="M50"/>
      <c r="N50"/>
      <c r="O50"/>
      <c r="P50"/>
      <c r="Q50"/>
      <c r="R50"/>
      <c r="S50"/>
      <c r="T50"/>
      <c r="U50"/>
      <c r="V50"/>
    </row>
    <row r="51" spans="1:22" ht="18.75" thickBot="1">
      <c r="A51" s="28"/>
      <c r="B51" s="81"/>
      <c r="C51" s="29"/>
      <c r="D51" s="5">
        <f aca="true" t="shared" si="4" ref="D51:D66">IF(OR(C51&lt;1,C51=2,C51&gt;52,(AND(C51&gt;32,C51&lt;40)),(AND(C51&gt;40,C51&lt;50)),(AND(C51&gt;3,C51&lt;8))),"",VLOOKUP(C51,$F$2:$G$53,2))</f>
      </c>
      <c r="E51" s="33"/>
      <c r="F51" s="12">
        <v>50</v>
      </c>
      <c r="G51" s="45" t="str">
        <f>'決算書'!C53</f>
        <v>入金</v>
      </c>
      <c r="H51" s="62">
        <f>SUMIF($C$2:$C$201,F51,$E$2:$E$201)</f>
        <v>0</v>
      </c>
      <c r="I51" s="14"/>
      <c r="K51"/>
      <c r="L51"/>
      <c r="M51"/>
      <c r="N51"/>
      <c r="O51"/>
      <c r="P51"/>
      <c r="Q51"/>
      <c r="R51"/>
      <c r="S51"/>
      <c r="T51"/>
      <c r="U51"/>
      <c r="V51"/>
    </row>
    <row r="52" spans="1:22" ht="18.75" thickBot="1">
      <c r="A52" s="28"/>
      <c r="B52" s="81"/>
      <c r="C52" s="29"/>
      <c r="D52" s="5">
        <f t="shared" si="4"/>
      </c>
      <c r="E52" s="33"/>
      <c r="F52" s="78">
        <v>51</v>
      </c>
      <c r="G52" s="80" t="str">
        <f>'決算書'!C54</f>
        <v>元金</v>
      </c>
      <c r="H52" s="79">
        <f>SUMIF($C$2:$C$202,F52,$E$2:$E$202)</f>
        <v>0</v>
      </c>
      <c r="I52" s="14"/>
      <c r="K52"/>
      <c r="L52"/>
      <c r="M52"/>
      <c r="N52"/>
      <c r="O52"/>
      <c r="P52"/>
      <c r="Q52"/>
      <c r="R52"/>
      <c r="S52"/>
      <c r="T52"/>
      <c r="U52"/>
      <c r="V52"/>
    </row>
    <row r="53" spans="1:22" ht="18.75" thickBot="1">
      <c r="A53" s="28"/>
      <c r="B53" s="81"/>
      <c r="C53" s="29"/>
      <c r="D53" s="5">
        <f t="shared" si="4"/>
      </c>
      <c r="E53" s="33"/>
      <c r="F53" s="78">
        <v>52</v>
      </c>
      <c r="G53" s="45" t="str">
        <f>'決算書'!C55</f>
        <v>借入</v>
      </c>
      <c r="H53" s="79">
        <f>SUMIF($C$2:$C$202,F53,$E$2:$E$202)</f>
        <v>0</v>
      </c>
      <c r="I53" s="14"/>
      <c r="K53"/>
      <c r="L53"/>
      <c r="M53"/>
      <c r="N53"/>
      <c r="O53"/>
      <c r="P53"/>
      <c r="Q53"/>
      <c r="R53"/>
      <c r="S53"/>
      <c r="T53"/>
      <c r="U53"/>
      <c r="V53"/>
    </row>
    <row r="54" spans="1:22" ht="18">
      <c r="A54" s="28"/>
      <c r="B54" s="81"/>
      <c r="C54" s="29"/>
      <c r="D54" s="5">
        <f t="shared" si="4"/>
      </c>
      <c r="E54" s="33"/>
      <c r="I54" s="14"/>
      <c r="K54"/>
      <c r="L54"/>
      <c r="M54"/>
      <c r="N54"/>
      <c r="O54"/>
      <c r="P54"/>
      <c r="Q54"/>
      <c r="R54"/>
      <c r="S54"/>
      <c r="T54"/>
      <c r="U54"/>
      <c r="V54"/>
    </row>
    <row r="55" spans="1:22" ht="18">
      <c r="A55" s="28"/>
      <c r="B55" s="81"/>
      <c r="C55" s="29"/>
      <c r="D55" s="5">
        <f t="shared" si="4"/>
      </c>
      <c r="E55" s="33"/>
      <c r="I55" s="14"/>
      <c r="K55"/>
      <c r="L55"/>
      <c r="M55"/>
      <c r="N55"/>
      <c r="O55"/>
      <c r="P55"/>
      <c r="Q55"/>
      <c r="R55"/>
      <c r="S55"/>
      <c r="T55"/>
      <c r="U55"/>
      <c r="V55"/>
    </row>
    <row r="56" spans="1:22" ht="18">
      <c r="A56" s="28"/>
      <c r="B56" s="81"/>
      <c r="C56" s="29"/>
      <c r="D56" s="5">
        <f t="shared" si="4"/>
      </c>
      <c r="E56" s="33"/>
      <c r="I56" s="14"/>
      <c r="K56"/>
      <c r="L56"/>
      <c r="M56"/>
      <c r="N56"/>
      <c r="O56"/>
      <c r="P56"/>
      <c r="Q56"/>
      <c r="R56"/>
      <c r="S56"/>
      <c r="T56"/>
      <c r="U56"/>
      <c r="V56"/>
    </row>
    <row r="57" spans="1:22" ht="18">
      <c r="A57" s="28"/>
      <c r="B57" s="81"/>
      <c r="C57" s="29"/>
      <c r="D57" s="5">
        <f t="shared" si="4"/>
      </c>
      <c r="E57" s="33"/>
      <c r="I57" s="14"/>
      <c r="K57"/>
      <c r="L57"/>
      <c r="M57"/>
      <c r="N57"/>
      <c r="O57"/>
      <c r="P57"/>
      <c r="Q57"/>
      <c r="R57"/>
      <c r="S57"/>
      <c r="T57"/>
      <c r="U57"/>
      <c r="V57"/>
    </row>
    <row r="58" spans="1:22" ht="18">
      <c r="A58" s="28"/>
      <c r="B58" s="81"/>
      <c r="C58" s="29"/>
      <c r="D58" s="5">
        <f t="shared" si="4"/>
      </c>
      <c r="E58" s="33"/>
      <c r="I58" s="14"/>
      <c r="K58"/>
      <c r="L58"/>
      <c r="M58"/>
      <c r="N58"/>
      <c r="O58"/>
      <c r="P58"/>
      <c r="Q58"/>
      <c r="R58"/>
      <c r="S58"/>
      <c r="T58"/>
      <c r="U58"/>
      <c r="V58"/>
    </row>
    <row r="59" spans="1:22" ht="18">
      <c r="A59" s="28"/>
      <c r="B59" s="81"/>
      <c r="C59" s="29"/>
      <c r="D59" s="5">
        <f t="shared" si="4"/>
      </c>
      <c r="E59" s="33"/>
      <c r="I59" s="14"/>
      <c r="K59"/>
      <c r="L59"/>
      <c r="M59"/>
      <c r="N59"/>
      <c r="O59"/>
      <c r="P59"/>
      <c r="Q59"/>
      <c r="R59"/>
      <c r="S59"/>
      <c r="T59"/>
      <c r="U59"/>
      <c r="V59"/>
    </row>
    <row r="60" spans="1:22" ht="18">
      <c r="A60" s="28"/>
      <c r="B60" s="81"/>
      <c r="C60" s="29"/>
      <c r="D60" s="5">
        <f t="shared" si="4"/>
      </c>
      <c r="E60" s="33"/>
      <c r="I60" s="14"/>
      <c r="K60"/>
      <c r="L60"/>
      <c r="M60"/>
      <c r="N60"/>
      <c r="O60"/>
      <c r="P60"/>
      <c r="Q60"/>
      <c r="R60"/>
      <c r="S60"/>
      <c r="T60"/>
      <c r="U60"/>
      <c r="V60"/>
    </row>
    <row r="61" spans="1:22" ht="18">
      <c r="A61" s="28"/>
      <c r="B61" s="81"/>
      <c r="C61" s="29"/>
      <c r="D61" s="5">
        <f t="shared" si="4"/>
      </c>
      <c r="E61" s="33"/>
      <c r="I61" s="14"/>
      <c r="K61"/>
      <c r="L61"/>
      <c r="M61"/>
      <c r="N61"/>
      <c r="O61"/>
      <c r="P61"/>
      <c r="Q61"/>
      <c r="R61"/>
      <c r="S61"/>
      <c r="T61"/>
      <c r="U61"/>
      <c r="V61"/>
    </row>
    <row r="62" spans="1:5" ht="18">
      <c r="A62" s="28"/>
      <c r="B62" s="81"/>
      <c r="C62" s="29"/>
      <c r="D62" s="5">
        <f t="shared" si="4"/>
      </c>
      <c r="E62" s="33"/>
    </row>
    <row r="63" spans="1:5" ht="18">
      <c r="A63" s="28"/>
      <c r="B63" s="81"/>
      <c r="C63" s="29"/>
      <c r="D63" s="5">
        <f t="shared" si="4"/>
      </c>
      <c r="E63" s="33"/>
    </row>
    <row r="64" spans="1:5" ht="18">
      <c r="A64" s="28"/>
      <c r="B64" s="81"/>
      <c r="C64" s="29"/>
      <c r="D64" s="5">
        <f t="shared" si="4"/>
      </c>
      <c r="E64" s="33"/>
    </row>
    <row r="65" spans="1:5" ht="18">
      <c r="A65" s="28"/>
      <c r="B65" s="81"/>
      <c r="C65" s="29"/>
      <c r="D65" s="5">
        <f t="shared" si="4"/>
      </c>
      <c r="E65" s="33"/>
    </row>
    <row r="66" spans="1:5" ht="18">
      <c r="A66" s="28"/>
      <c r="B66" s="81"/>
      <c r="C66" s="29"/>
      <c r="D66" s="5">
        <f t="shared" si="4"/>
      </c>
      <c r="E66" s="33"/>
    </row>
    <row r="67" spans="1:5" ht="18">
      <c r="A67" s="28"/>
      <c r="B67" s="81"/>
      <c r="C67" s="29"/>
      <c r="D67" s="5">
        <f aca="true" t="shared" si="5" ref="D67:D82">IF(OR(C67&lt;1,C67=2,C67&gt;52,(AND(C67&gt;32,C67&lt;40)),(AND(C67&gt;40,C67&lt;50)),(AND(C67&gt;3,C67&lt;8))),"",VLOOKUP(C67,$F$2:$G$53,2))</f>
      </c>
      <c r="E67" s="33"/>
    </row>
    <row r="68" spans="1:5" ht="18">
      <c r="A68" s="28"/>
      <c r="B68" s="81"/>
      <c r="C68" s="29"/>
      <c r="D68" s="5">
        <f t="shared" si="5"/>
      </c>
      <c r="E68" s="33"/>
    </row>
    <row r="69" spans="1:5" ht="18">
      <c r="A69" s="28"/>
      <c r="B69" s="81"/>
      <c r="C69" s="29"/>
      <c r="D69" s="5">
        <f t="shared" si="5"/>
      </c>
      <c r="E69" s="33"/>
    </row>
    <row r="70" spans="1:5" ht="18">
      <c r="A70" s="28"/>
      <c r="B70" s="81"/>
      <c r="C70" s="29"/>
      <c r="D70" s="5">
        <f t="shared" si="5"/>
      </c>
      <c r="E70" s="33"/>
    </row>
    <row r="71" spans="1:5" ht="18">
      <c r="A71" s="28"/>
      <c r="B71" s="81"/>
      <c r="C71" s="29"/>
      <c r="D71" s="5">
        <f t="shared" si="5"/>
      </c>
      <c r="E71" s="33"/>
    </row>
    <row r="72" spans="1:5" ht="18">
      <c r="A72" s="28"/>
      <c r="B72" s="81"/>
      <c r="C72" s="29"/>
      <c r="D72" s="5">
        <f t="shared" si="5"/>
      </c>
      <c r="E72" s="33"/>
    </row>
    <row r="73" spans="1:5" ht="18">
      <c r="A73" s="28"/>
      <c r="B73" s="81"/>
      <c r="C73" s="29"/>
      <c r="D73" s="5">
        <f t="shared" si="5"/>
      </c>
      <c r="E73" s="33"/>
    </row>
    <row r="74" spans="1:5" ht="18">
      <c r="A74" s="28"/>
      <c r="B74" s="81"/>
      <c r="C74" s="29"/>
      <c r="D74" s="5">
        <f t="shared" si="5"/>
      </c>
      <c r="E74" s="33"/>
    </row>
    <row r="75" spans="1:5" ht="18">
      <c r="A75" s="28"/>
      <c r="B75" s="81"/>
      <c r="C75" s="29"/>
      <c r="D75" s="5">
        <f t="shared" si="5"/>
      </c>
      <c r="E75" s="33"/>
    </row>
    <row r="76" spans="1:5" ht="18">
      <c r="A76" s="28"/>
      <c r="B76" s="81"/>
      <c r="C76" s="29"/>
      <c r="D76" s="5">
        <f t="shared" si="5"/>
      </c>
      <c r="E76" s="33"/>
    </row>
    <row r="77" spans="1:5" ht="18">
      <c r="A77" s="28"/>
      <c r="B77" s="81"/>
      <c r="C77" s="29"/>
      <c r="D77" s="5">
        <f t="shared" si="5"/>
      </c>
      <c r="E77" s="33"/>
    </row>
    <row r="78" spans="1:5" ht="18">
      <c r="A78" s="28"/>
      <c r="B78" s="81"/>
      <c r="C78" s="29"/>
      <c r="D78" s="5">
        <f t="shared" si="5"/>
      </c>
      <c r="E78" s="33"/>
    </row>
    <row r="79" spans="1:5" ht="18">
      <c r="A79" s="28"/>
      <c r="B79" s="81"/>
      <c r="C79" s="29"/>
      <c r="D79" s="5">
        <f t="shared" si="5"/>
      </c>
      <c r="E79" s="33"/>
    </row>
    <row r="80" spans="1:5" ht="18">
      <c r="A80" s="28"/>
      <c r="B80" s="81"/>
      <c r="C80" s="29"/>
      <c r="D80" s="5">
        <f t="shared" si="5"/>
      </c>
      <c r="E80" s="33"/>
    </row>
    <row r="81" spans="1:5" ht="18">
      <c r="A81" s="28"/>
      <c r="B81" s="81"/>
      <c r="C81" s="29"/>
      <c r="D81" s="5">
        <f t="shared" si="5"/>
      </c>
      <c r="E81" s="33"/>
    </row>
    <row r="82" spans="1:5" ht="18">
      <c r="A82" s="28"/>
      <c r="B82" s="81"/>
      <c r="C82" s="29"/>
      <c r="D82" s="5">
        <f t="shared" si="5"/>
      </c>
      <c r="E82" s="33"/>
    </row>
    <row r="83" spans="1:5" ht="18">
      <c r="A83" s="28"/>
      <c r="B83" s="81"/>
      <c r="C83" s="29"/>
      <c r="D83" s="5">
        <f aca="true" t="shared" si="6" ref="D83:D98">IF(OR(C83&lt;1,C83=2,C83&gt;52,(AND(C83&gt;32,C83&lt;40)),(AND(C83&gt;40,C83&lt;50)),(AND(C83&gt;3,C83&lt;8))),"",VLOOKUP(C83,$F$2:$G$53,2))</f>
      </c>
      <c r="E83" s="33"/>
    </row>
    <row r="84" spans="1:5" ht="18">
      <c r="A84" s="28"/>
      <c r="B84" s="81"/>
      <c r="C84" s="29"/>
      <c r="D84" s="5">
        <f t="shared" si="6"/>
      </c>
      <c r="E84" s="33"/>
    </row>
    <row r="85" spans="1:5" ht="18">
      <c r="A85" s="28"/>
      <c r="B85" s="81"/>
      <c r="C85" s="29"/>
      <c r="D85" s="5">
        <f t="shared" si="6"/>
      </c>
      <c r="E85" s="33"/>
    </row>
    <row r="86" spans="1:5" ht="18">
      <c r="A86" s="28"/>
      <c r="B86" s="81"/>
      <c r="C86" s="29"/>
      <c r="D86" s="5">
        <f t="shared" si="6"/>
      </c>
      <c r="E86" s="33"/>
    </row>
    <row r="87" spans="1:5" ht="18">
      <c r="A87" s="28"/>
      <c r="B87" s="81"/>
      <c r="C87" s="29"/>
      <c r="D87" s="5">
        <f t="shared" si="6"/>
      </c>
      <c r="E87" s="33"/>
    </row>
    <row r="88" spans="1:5" ht="18">
      <c r="A88" s="28"/>
      <c r="B88" s="81"/>
      <c r="C88" s="29"/>
      <c r="D88" s="5">
        <f t="shared" si="6"/>
      </c>
      <c r="E88" s="33"/>
    </row>
    <row r="89" spans="1:5" ht="18">
      <c r="A89" s="28"/>
      <c r="B89" s="81"/>
      <c r="C89" s="29"/>
      <c r="D89" s="5">
        <f t="shared" si="6"/>
      </c>
      <c r="E89" s="33"/>
    </row>
    <row r="90" spans="1:5" ht="18">
      <c r="A90" s="28"/>
      <c r="B90" s="81"/>
      <c r="C90" s="29"/>
      <c r="D90" s="5">
        <f t="shared" si="6"/>
      </c>
      <c r="E90" s="33"/>
    </row>
    <row r="91" spans="1:5" ht="18">
      <c r="A91" s="28"/>
      <c r="B91" s="81"/>
      <c r="C91" s="29"/>
      <c r="D91" s="5">
        <f t="shared" si="6"/>
      </c>
      <c r="E91" s="33"/>
    </row>
    <row r="92" spans="1:5" ht="18">
      <c r="A92" s="28"/>
      <c r="B92" s="81"/>
      <c r="C92" s="29"/>
      <c r="D92" s="5">
        <f t="shared" si="6"/>
      </c>
      <c r="E92" s="33"/>
    </row>
    <row r="93" spans="1:5" ht="18">
      <c r="A93" s="28"/>
      <c r="B93" s="81"/>
      <c r="C93" s="29"/>
      <c r="D93" s="5">
        <f t="shared" si="6"/>
      </c>
      <c r="E93" s="33"/>
    </row>
    <row r="94" spans="1:5" ht="18">
      <c r="A94" s="28"/>
      <c r="B94" s="81"/>
      <c r="C94" s="29"/>
      <c r="D94" s="5">
        <f t="shared" si="6"/>
      </c>
      <c r="E94" s="33"/>
    </row>
    <row r="95" spans="1:5" ht="18">
      <c r="A95" s="28"/>
      <c r="B95" s="81"/>
      <c r="C95" s="29"/>
      <c r="D95" s="5">
        <f t="shared" si="6"/>
      </c>
      <c r="E95" s="33"/>
    </row>
    <row r="96" spans="1:5" ht="18">
      <c r="A96" s="28"/>
      <c r="B96" s="81"/>
      <c r="C96" s="29"/>
      <c r="D96" s="5">
        <f t="shared" si="6"/>
      </c>
      <c r="E96" s="33"/>
    </row>
    <row r="97" spans="1:5" ht="18">
      <c r="A97" s="28"/>
      <c r="B97" s="81"/>
      <c r="C97" s="29"/>
      <c r="D97" s="5">
        <f t="shared" si="6"/>
      </c>
      <c r="E97" s="33"/>
    </row>
    <row r="98" spans="1:5" ht="18">
      <c r="A98" s="28"/>
      <c r="B98" s="81"/>
      <c r="C98" s="29"/>
      <c r="D98" s="5">
        <f t="shared" si="6"/>
      </c>
      <c r="E98" s="33"/>
    </row>
    <row r="99" spans="1:5" ht="18">
      <c r="A99" s="28"/>
      <c r="B99" s="81"/>
      <c r="C99" s="29"/>
      <c r="D99" s="5">
        <f aca="true" t="shared" si="7" ref="D99:D114">IF(OR(C99&lt;1,C99=2,C99&gt;52,(AND(C99&gt;32,C99&lt;40)),(AND(C99&gt;40,C99&lt;50)),(AND(C99&gt;3,C99&lt;8))),"",VLOOKUP(C99,$F$2:$G$53,2))</f>
      </c>
      <c r="E99" s="33"/>
    </row>
    <row r="100" spans="1:5" ht="18">
      <c r="A100" s="28"/>
      <c r="B100" s="81"/>
      <c r="C100" s="29"/>
      <c r="D100" s="5">
        <f t="shared" si="7"/>
      </c>
      <c r="E100" s="33"/>
    </row>
    <row r="101" spans="1:5" ht="18">
      <c r="A101" s="28"/>
      <c r="B101" s="81"/>
      <c r="C101" s="29"/>
      <c r="D101" s="5">
        <f t="shared" si="7"/>
      </c>
      <c r="E101" s="33"/>
    </row>
    <row r="102" spans="1:5" ht="18">
      <c r="A102" s="28"/>
      <c r="B102" s="81"/>
      <c r="C102" s="29"/>
      <c r="D102" s="5">
        <f t="shared" si="7"/>
      </c>
      <c r="E102" s="33"/>
    </row>
    <row r="103" spans="1:5" ht="18">
      <c r="A103" s="28"/>
      <c r="B103" s="81"/>
      <c r="C103" s="29"/>
      <c r="D103" s="5">
        <f t="shared" si="7"/>
      </c>
      <c r="E103" s="33"/>
    </row>
    <row r="104" spans="1:5" ht="18">
      <c r="A104" s="28"/>
      <c r="B104" s="81"/>
      <c r="C104" s="29"/>
      <c r="D104" s="5">
        <f t="shared" si="7"/>
      </c>
      <c r="E104" s="33"/>
    </row>
    <row r="105" spans="1:5" ht="18">
      <c r="A105" s="28"/>
      <c r="B105" s="81"/>
      <c r="C105" s="29"/>
      <c r="D105" s="5">
        <f t="shared" si="7"/>
      </c>
      <c r="E105" s="33"/>
    </row>
    <row r="106" spans="1:5" ht="18">
      <c r="A106" s="28"/>
      <c r="B106" s="81"/>
      <c r="C106" s="29"/>
      <c r="D106" s="5">
        <f t="shared" si="7"/>
      </c>
      <c r="E106" s="33"/>
    </row>
    <row r="107" spans="1:5" ht="18">
      <c r="A107" s="28"/>
      <c r="B107" s="81"/>
      <c r="C107" s="29"/>
      <c r="D107" s="5">
        <f t="shared" si="7"/>
      </c>
      <c r="E107" s="33"/>
    </row>
    <row r="108" spans="1:5" ht="18">
      <c r="A108" s="28"/>
      <c r="B108" s="81"/>
      <c r="C108" s="29"/>
      <c r="D108" s="5">
        <f t="shared" si="7"/>
      </c>
      <c r="E108" s="33"/>
    </row>
    <row r="109" spans="1:5" ht="18">
      <c r="A109" s="28"/>
      <c r="B109" s="81"/>
      <c r="C109" s="29"/>
      <c r="D109" s="5">
        <f t="shared" si="7"/>
      </c>
      <c r="E109" s="33"/>
    </row>
    <row r="110" spans="1:5" ht="18">
      <c r="A110" s="28"/>
      <c r="B110" s="81"/>
      <c r="C110" s="29"/>
      <c r="D110" s="5">
        <f t="shared" si="7"/>
      </c>
      <c r="E110" s="33"/>
    </row>
    <row r="111" spans="1:5" ht="18">
      <c r="A111" s="28"/>
      <c r="B111" s="81"/>
      <c r="C111" s="29"/>
      <c r="D111" s="5">
        <f t="shared" si="7"/>
      </c>
      <c r="E111" s="33"/>
    </row>
    <row r="112" spans="1:5" ht="18">
      <c r="A112" s="28"/>
      <c r="B112" s="81"/>
      <c r="C112" s="29"/>
      <c r="D112" s="5">
        <f t="shared" si="7"/>
      </c>
      <c r="E112" s="33"/>
    </row>
    <row r="113" spans="1:5" ht="18">
      <c r="A113" s="28"/>
      <c r="B113" s="81"/>
      <c r="C113" s="29"/>
      <c r="D113" s="5">
        <f t="shared" si="7"/>
      </c>
      <c r="E113" s="33"/>
    </row>
    <row r="114" spans="1:5" ht="18">
      <c r="A114" s="28"/>
      <c r="B114" s="81"/>
      <c r="C114" s="29"/>
      <c r="D114" s="5">
        <f t="shared" si="7"/>
      </c>
      <c r="E114" s="33"/>
    </row>
    <row r="115" spans="1:5" ht="18">
      <c r="A115" s="28"/>
      <c r="B115" s="81"/>
      <c r="C115" s="29"/>
      <c r="D115" s="5">
        <f aca="true" t="shared" si="8" ref="D115:D130">IF(OR(C115&lt;1,C115=2,C115&gt;52,(AND(C115&gt;32,C115&lt;40)),(AND(C115&gt;40,C115&lt;50)),(AND(C115&gt;3,C115&lt;8))),"",VLOOKUP(C115,$F$2:$G$53,2))</f>
      </c>
      <c r="E115" s="33"/>
    </row>
    <row r="116" spans="1:5" ht="18">
      <c r="A116" s="28"/>
      <c r="B116" s="81"/>
      <c r="C116" s="29"/>
      <c r="D116" s="5">
        <f t="shared" si="8"/>
      </c>
      <c r="E116" s="33"/>
    </row>
    <row r="117" spans="1:5" ht="18">
      <c r="A117" s="28"/>
      <c r="B117" s="81"/>
      <c r="C117" s="29"/>
      <c r="D117" s="5">
        <f t="shared" si="8"/>
      </c>
      <c r="E117" s="33"/>
    </row>
    <row r="118" spans="1:5" ht="18">
      <c r="A118" s="28"/>
      <c r="B118" s="81"/>
      <c r="C118" s="29"/>
      <c r="D118" s="5">
        <f t="shared" si="8"/>
      </c>
      <c r="E118" s="33"/>
    </row>
    <row r="119" spans="1:5" ht="18">
      <c r="A119" s="28"/>
      <c r="B119" s="81"/>
      <c r="C119" s="29"/>
      <c r="D119" s="5">
        <f t="shared" si="8"/>
      </c>
      <c r="E119" s="33"/>
    </row>
    <row r="120" spans="1:5" ht="18">
      <c r="A120" s="28"/>
      <c r="B120" s="81"/>
      <c r="C120" s="29"/>
      <c r="D120" s="5">
        <f t="shared" si="8"/>
      </c>
      <c r="E120" s="33"/>
    </row>
    <row r="121" spans="1:5" ht="18">
      <c r="A121" s="28"/>
      <c r="B121" s="81"/>
      <c r="C121" s="29"/>
      <c r="D121" s="5">
        <f t="shared" si="8"/>
      </c>
      <c r="E121" s="33"/>
    </row>
    <row r="122" spans="1:5" ht="18">
      <c r="A122" s="28"/>
      <c r="B122" s="81"/>
      <c r="C122" s="29"/>
      <c r="D122" s="5">
        <f t="shared" si="8"/>
      </c>
      <c r="E122" s="33"/>
    </row>
    <row r="123" spans="1:5" ht="18">
      <c r="A123" s="28"/>
      <c r="B123" s="81"/>
      <c r="C123" s="29"/>
      <c r="D123" s="5">
        <f t="shared" si="8"/>
      </c>
      <c r="E123" s="33"/>
    </row>
    <row r="124" spans="1:5" ht="18">
      <c r="A124" s="28"/>
      <c r="B124" s="81"/>
      <c r="C124" s="29"/>
      <c r="D124" s="5">
        <f t="shared" si="8"/>
      </c>
      <c r="E124" s="33"/>
    </row>
    <row r="125" spans="1:5" ht="18">
      <c r="A125" s="28"/>
      <c r="B125" s="81"/>
      <c r="C125" s="29"/>
      <c r="D125" s="5">
        <f t="shared" si="8"/>
      </c>
      <c r="E125" s="33"/>
    </row>
    <row r="126" spans="1:5" ht="18">
      <c r="A126" s="28"/>
      <c r="B126" s="81"/>
      <c r="C126" s="29"/>
      <c r="D126" s="5">
        <f t="shared" si="8"/>
      </c>
      <c r="E126" s="33"/>
    </row>
    <row r="127" spans="1:5" ht="18">
      <c r="A127" s="28"/>
      <c r="B127" s="81"/>
      <c r="C127" s="29"/>
      <c r="D127" s="5">
        <f t="shared" si="8"/>
      </c>
      <c r="E127" s="33"/>
    </row>
    <row r="128" spans="1:5" ht="18">
      <c r="A128" s="28"/>
      <c r="B128" s="81"/>
      <c r="C128" s="29"/>
      <c r="D128" s="5">
        <f t="shared" si="8"/>
      </c>
      <c r="E128" s="33"/>
    </row>
    <row r="129" spans="1:5" ht="18">
      <c r="A129" s="28"/>
      <c r="B129" s="81"/>
      <c r="C129" s="29"/>
      <c r="D129" s="5">
        <f t="shared" si="8"/>
      </c>
      <c r="E129" s="33"/>
    </row>
    <row r="130" spans="1:5" ht="18">
      <c r="A130" s="28"/>
      <c r="B130" s="81"/>
      <c r="C130" s="29"/>
      <c r="D130" s="5">
        <f t="shared" si="8"/>
      </c>
      <c r="E130" s="33"/>
    </row>
    <row r="131" spans="1:5" ht="18">
      <c r="A131" s="28"/>
      <c r="B131" s="81"/>
      <c r="C131" s="29"/>
      <c r="D131" s="5">
        <f aca="true" t="shared" si="9" ref="D131:D146">IF(OR(C131&lt;1,C131=2,C131&gt;52,(AND(C131&gt;32,C131&lt;40)),(AND(C131&gt;40,C131&lt;50)),(AND(C131&gt;3,C131&lt;8))),"",VLOOKUP(C131,$F$2:$G$53,2))</f>
      </c>
      <c r="E131" s="33"/>
    </row>
    <row r="132" spans="1:5" ht="18">
      <c r="A132" s="28"/>
      <c r="B132" s="81"/>
      <c r="C132" s="29"/>
      <c r="D132" s="5">
        <f t="shared" si="9"/>
      </c>
      <c r="E132" s="33"/>
    </row>
    <row r="133" spans="1:5" ht="18">
      <c r="A133" s="28"/>
      <c r="B133" s="81"/>
      <c r="C133" s="29"/>
      <c r="D133" s="5">
        <f t="shared" si="9"/>
      </c>
      <c r="E133" s="33"/>
    </row>
    <row r="134" spans="1:5" ht="18">
      <c r="A134" s="28"/>
      <c r="B134" s="81"/>
      <c r="C134" s="29"/>
      <c r="D134" s="5">
        <f t="shared" si="9"/>
      </c>
      <c r="E134" s="33"/>
    </row>
    <row r="135" spans="1:5" ht="18">
      <c r="A135" s="28"/>
      <c r="B135" s="81"/>
      <c r="C135" s="29"/>
      <c r="D135" s="5">
        <f t="shared" si="9"/>
      </c>
      <c r="E135" s="33"/>
    </row>
    <row r="136" spans="1:5" ht="18">
      <c r="A136" s="28"/>
      <c r="B136" s="81"/>
      <c r="C136" s="29"/>
      <c r="D136" s="5">
        <f t="shared" si="9"/>
      </c>
      <c r="E136" s="33"/>
    </row>
    <row r="137" spans="1:5" ht="18">
      <c r="A137" s="28"/>
      <c r="B137" s="81"/>
      <c r="C137" s="29"/>
      <c r="D137" s="5">
        <f t="shared" si="9"/>
      </c>
      <c r="E137" s="33"/>
    </row>
    <row r="138" spans="1:5" ht="18">
      <c r="A138" s="28"/>
      <c r="B138" s="81"/>
      <c r="C138" s="29"/>
      <c r="D138" s="5">
        <f t="shared" si="9"/>
      </c>
      <c r="E138" s="33"/>
    </row>
    <row r="139" spans="1:5" ht="18">
      <c r="A139" s="28"/>
      <c r="B139" s="81"/>
      <c r="C139" s="29"/>
      <c r="D139" s="5">
        <f t="shared" si="9"/>
      </c>
      <c r="E139" s="33"/>
    </row>
    <row r="140" spans="1:5" ht="18">
      <c r="A140" s="28"/>
      <c r="B140" s="81"/>
      <c r="C140" s="29"/>
      <c r="D140" s="5">
        <f t="shared" si="9"/>
      </c>
      <c r="E140" s="33"/>
    </row>
    <row r="141" spans="1:5" ht="18">
      <c r="A141" s="28"/>
      <c r="B141" s="81"/>
      <c r="C141" s="29"/>
      <c r="D141" s="5">
        <f t="shared" si="9"/>
      </c>
      <c r="E141" s="33"/>
    </row>
    <row r="142" spans="1:5" ht="18">
      <c r="A142" s="28"/>
      <c r="B142" s="81"/>
      <c r="C142" s="29"/>
      <c r="D142" s="5">
        <f t="shared" si="9"/>
      </c>
      <c r="E142" s="33"/>
    </row>
    <row r="143" spans="1:5" ht="18">
      <c r="A143" s="28"/>
      <c r="B143" s="81"/>
      <c r="C143" s="29"/>
      <c r="D143" s="5">
        <f t="shared" si="9"/>
      </c>
      <c r="E143" s="33"/>
    </row>
    <row r="144" spans="1:5" ht="18">
      <c r="A144" s="28"/>
      <c r="B144" s="81"/>
      <c r="C144" s="29"/>
      <c r="D144" s="5">
        <f t="shared" si="9"/>
      </c>
      <c r="E144" s="33"/>
    </row>
    <row r="145" spans="1:5" ht="18">
      <c r="A145" s="28"/>
      <c r="B145" s="81"/>
      <c r="C145" s="29"/>
      <c r="D145" s="5">
        <f t="shared" si="9"/>
      </c>
      <c r="E145" s="33"/>
    </row>
    <row r="146" spans="1:5" ht="18">
      <c r="A146" s="28"/>
      <c r="B146" s="81"/>
      <c r="C146" s="29"/>
      <c r="D146" s="5">
        <f t="shared" si="9"/>
      </c>
      <c r="E146" s="33"/>
    </row>
    <row r="147" spans="1:5" ht="18">
      <c r="A147" s="28"/>
      <c r="B147" s="81"/>
      <c r="C147" s="29"/>
      <c r="D147" s="5">
        <f aca="true" t="shared" si="10" ref="D147:D162">IF(OR(C147&lt;1,C147=2,C147&gt;52,(AND(C147&gt;32,C147&lt;40)),(AND(C147&gt;40,C147&lt;50)),(AND(C147&gt;3,C147&lt;8))),"",VLOOKUP(C147,$F$2:$G$53,2))</f>
      </c>
      <c r="E147" s="33"/>
    </row>
    <row r="148" spans="1:5" ht="18">
      <c r="A148" s="28"/>
      <c r="B148" s="81"/>
      <c r="C148" s="29"/>
      <c r="D148" s="5">
        <f t="shared" si="10"/>
      </c>
      <c r="E148" s="33"/>
    </row>
    <row r="149" spans="1:5" ht="18">
      <c r="A149" s="28"/>
      <c r="B149" s="81"/>
      <c r="C149" s="29"/>
      <c r="D149" s="5">
        <f t="shared" si="10"/>
      </c>
      <c r="E149" s="33"/>
    </row>
    <row r="150" spans="1:5" ht="18">
      <c r="A150" s="28"/>
      <c r="B150" s="81"/>
      <c r="C150" s="29"/>
      <c r="D150" s="5">
        <f t="shared" si="10"/>
      </c>
      <c r="E150" s="33"/>
    </row>
    <row r="151" spans="1:5" ht="18">
      <c r="A151" s="28"/>
      <c r="B151" s="81"/>
      <c r="C151" s="29"/>
      <c r="D151" s="5">
        <f t="shared" si="10"/>
      </c>
      <c r="E151" s="33"/>
    </row>
    <row r="152" spans="1:5" ht="18">
      <c r="A152" s="28"/>
      <c r="B152" s="81"/>
      <c r="C152" s="29"/>
      <c r="D152" s="5">
        <f t="shared" si="10"/>
      </c>
      <c r="E152" s="33"/>
    </row>
    <row r="153" spans="1:5" ht="18">
      <c r="A153" s="28"/>
      <c r="B153" s="81"/>
      <c r="C153" s="29"/>
      <c r="D153" s="5">
        <f t="shared" si="10"/>
      </c>
      <c r="E153" s="33"/>
    </row>
    <row r="154" spans="1:5" ht="18">
      <c r="A154" s="28"/>
      <c r="D154" s="5">
        <f t="shared" si="10"/>
      </c>
      <c r="E154" s="33"/>
    </row>
    <row r="155" spans="1:5" ht="18">
      <c r="A155" s="28"/>
      <c r="D155" s="5">
        <f t="shared" si="10"/>
      </c>
      <c r="E155" s="33"/>
    </row>
    <row r="156" spans="1:5" ht="18">
      <c r="A156" s="28"/>
      <c r="D156" s="5">
        <f t="shared" si="10"/>
      </c>
      <c r="E156" s="33"/>
    </row>
    <row r="157" spans="1:5" ht="18">
      <c r="A157" s="28"/>
      <c r="D157" s="5">
        <f t="shared" si="10"/>
      </c>
      <c r="E157" s="33"/>
    </row>
    <row r="158" spans="1:5" ht="18">
      <c r="A158" s="28"/>
      <c r="D158" s="5">
        <f t="shared" si="10"/>
      </c>
      <c r="E158" s="33"/>
    </row>
    <row r="159" spans="1:5" ht="18">
      <c r="A159" s="28"/>
      <c r="D159" s="5">
        <f t="shared" si="10"/>
      </c>
      <c r="E159" s="33"/>
    </row>
    <row r="160" spans="1:5" ht="18">
      <c r="A160" s="28"/>
      <c r="D160" s="5">
        <f t="shared" si="10"/>
      </c>
      <c r="E160" s="33"/>
    </row>
    <row r="161" spans="1:5" ht="18">
      <c r="A161" s="28"/>
      <c r="D161" s="5">
        <f t="shared" si="10"/>
      </c>
      <c r="E161" s="33"/>
    </row>
    <row r="162" spans="1:5" ht="18">
      <c r="A162" s="28"/>
      <c r="D162" s="5">
        <f t="shared" si="10"/>
      </c>
      <c r="E162" s="33"/>
    </row>
    <row r="163" spans="1:5" ht="18">
      <c r="A163" s="28"/>
      <c r="D163" s="5">
        <f aca="true" t="shared" si="11" ref="D163:D178">IF(OR(C163&lt;1,C163=2,C163&gt;52,(AND(C163&gt;32,C163&lt;40)),(AND(C163&gt;40,C163&lt;50)),(AND(C163&gt;3,C163&lt;8))),"",VLOOKUP(C163,$F$2:$G$53,2))</f>
      </c>
      <c r="E163" s="33"/>
    </row>
    <row r="164" spans="1:5" ht="18">
      <c r="A164" s="28"/>
      <c r="D164" s="5">
        <f t="shared" si="11"/>
      </c>
      <c r="E164" s="33"/>
    </row>
    <row r="165" spans="1:5" ht="18">
      <c r="A165" s="28"/>
      <c r="D165" s="5">
        <f t="shared" si="11"/>
      </c>
      <c r="E165" s="33"/>
    </row>
    <row r="166" spans="1:5" ht="18">
      <c r="A166" s="28"/>
      <c r="D166" s="5">
        <f t="shared" si="11"/>
      </c>
      <c r="E166" s="33"/>
    </row>
    <row r="167" spans="1:5" ht="18">
      <c r="A167" s="28"/>
      <c r="D167" s="5">
        <f t="shared" si="11"/>
      </c>
      <c r="E167" s="33"/>
    </row>
    <row r="168" spans="1:5" ht="18">
      <c r="A168" s="28"/>
      <c r="D168" s="5">
        <f t="shared" si="11"/>
      </c>
      <c r="E168" s="33"/>
    </row>
    <row r="169" spans="1:5" ht="18">
      <c r="A169" s="28"/>
      <c r="D169" s="5">
        <f t="shared" si="11"/>
      </c>
      <c r="E169" s="33"/>
    </row>
    <row r="170" spans="1:5" ht="18">
      <c r="A170" s="28"/>
      <c r="D170" s="5">
        <f t="shared" si="11"/>
      </c>
      <c r="E170" s="33"/>
    </row>
    <row r="171" spans="1:5" ht="18">
      <c r="A171" s="28"/>
      <c r="D171" s="5">
        <f t="shared" si="11"/>
      </c>
      <c r="E171" s="33"/>
    </row>
    <row r="172" spans="1:5" ht="18">
      <c r="A172" s="28"/>
      <c r="D172" s="5">
        <f t="shared" si="11"/>
      </c>
      <c r="E172" s="33"/>
    </row>
    <row r="173" spans="1:5" ht="18">
      <c r="A173" s="28"/>
      <c r="D173" s="5">
        <f t="shared" si="11"/>
      </c>
      <c r="E173" s="33"/>
    </row>
    <row r="174" spans="1:5" ht="18">
      <c r="A174" s="28"/>
      <c r="D174" s="5">
        <f t="shared" si="11"/>
      </c>
      <c r="E174" s="33"/>
    </row>
    <row r="175" spans="1:5" ht="18">
      <c r="A175" s="28"/>
      <c r="D175" s="5">
        <f t="shared" si="11"/>
      </c>
      <c r="E175" s="33"/>
    </row>
    <row r="176" spans="1:5" ht="18">
      <c r="A176" s="28"/>
      <c r="D176" s="5">
        <f t="shared" si="11"/>
      </c>
      <c r="E176" s="33"/>
    </row>
    <row r="177" spans="1:5" ht="18">
      <c r="A177" s="28"/>
      <c r="D177" s="5">
        <f t="shared" si="11"/>
      </c>
      <c r="E177" s="33"/>
    </row>
    <row r="178" spans="1:5" ht="18">
      <c r="A178" s="28"/>
      <c r="D178" s="5">
        <f t="shared" si="11"/>
      </c>
      <c r="E178" s="33"/>
    </row>
    <row r="179" spans="1:5" ht="18">
      <c r="A179" s="28"/>
      <c r="D179" s="5">
        <f aca="true" t="shared" si="12" ref="D179:D194">IF(OR(C179&lt;1,C179=2,C179&gt;52,(AND(C179&gt;32,C179&lt;40)),(AND(C179&gt;40,C179&lt;50)),(AND(C179&gt;3,C179&lt;8))),"",VLOOKUP(C179,$F$2:$G$53,2))</f>
      </c>
      <c r="E179" s="33"/>
    </row>
    <row r="180" spans="1:5" ht="18">
      <c r="A180" s="28"/>
      <c r="D180" s="5">
        <f t="shared" si="12"/>
      </c>
      <c r="E180" s="33"/>
    </row>
    <row r="181" spans="1:5" ht="18">
      <c r="A181" s="28"/>
      <c r="D181" s="5">
        <f t="shared" si="12"/>
      </c>
      <c r="E181" s="33"/>
    </row>
    <row r="182" spans="1:5" ht="18">
      <c r="A182" s="28"/>
      <c r="D182" s="5">
        <f t="shared" si="12"/>
      </c>
      <c r="E182" s="33"/>
    </row>
    <row r="183" spans="1:5" ht="18">
      <c r="A183" s="28"/>
      <c r="D183" s="5">
        <f t="shared" si="12"/>
      </c>
      <c r="E183" s="33"/>
    </row>
    <row r="184" spans="1:5" ht="18">
      <c r="A184" s="28"/>
      <c r="D184" s="5">
        <f t="shared" si="12"/>
      </c>
      <c r="E184" s="33"/>
    </row>
    <row r="185" spans="1:5" ht="18">
      <c r="A185" s="28"/>
      <c r="D185" s="5">
        <f t="shared" si="12"/>
      </c>
      <c r="E185" s="33"/>
    </row>
    <row r="186" spans="1:5" ht="18">
      <c r="A186" s="28"/>
      <c r="D186" s="5">
        <f t="shared" si="12"/>
      </c>
      <c r="E186" s="33"/>
    </row>
    <row r="187" spans="1:5" ht="18">
      <c r="A187" s="28"/>
      <c r="D187" s="5">
        <f t="shared" si="12"/>
      </c>
      <c r="E187" s="33"/>
    </row>
    <row r="188" spans="1:5" ht="18">
      <c r="A188" s="28"/>
      <c r="D188" s="5">
        <f t="shared" si="12"/>
      </c>
      <c r="E188" s="33"/>
    </row>
    <row r="189" spans="1:5" ht="18">
      <c r="A189" s="28"/>
      <c r="D189" s="5">
        <f t="shared" si="12"/>
      </c>
      <c r="E189" s="33"/>
    </row>
    <row r="190" spans="1:5" ht="18">
      <c r="A190" s="28"/>
      <c r="D190" s="5">
        <f t="shared" si="12"/>
      </c>
      <c r="E190" s="33"/>
    </row>
    <row r="191" spans="1:5" ht="18">
      <c r="A191" s="28"/>
      <c r="D191" s="5">
        <f t="shared" si="12"/>
      </c>
      <c r="E191" s="33"/>
    </row>
    <row r="192" spans="1:5" ht="18">
      <c r="A192" s="28"/>
      <c r="D192" s="5">
        <f t="shared" si="12"/>
      </c>
      <c r="E192" s="33"/>
    </row>
    <row r="193" spans="1:5" ht="18">
      <c r="A193" s="28"/>
      <c r="D193" s="5">
        <f t="shared" si="12"/>
      </c>
      <c r="E193" s="33"/>
    </row>
    <row r="194" spans="1:5" ht="18">
      <c r="A194" s="28"/>
      <c r="D194" s="5">
        <f t="shared" si="12"/>
      </c>
      <c r="E194" s="33"/>
    </row>
    <row r="195" spans="1:5" ht="18">
      <c r="A195" s="28"/>
      <c r="D195" s="5">
        <f aca="true" t="shared" si="13" ref="D195:D200">IF(OR(C195&lt;1,C195=2,C195&gt;52,(AND(C195&gt;32,C195&lt;40)),(AND(C195&gt;40,C195&lt;50)),(AND(C195&gt;3,C195&lt;8))),"",VLOOKUP(C195,$F$2:$G$53,2))</f>
      </c>
      <c r="E195" s="33"/>
    </row>
    <row r="196" spans="1:5" ht="18">
      <c r="A196" s="28"/>
      <c r="D196" s="5">
        <f t="shared" si="13"/>
      </c>
      <c r="E196" s="33"/>
    </row>
    <row r="197" spans="1:5" ht="18">
      <c r="A197" s="28"/>
      <c r="D197" s="5">
        <f t="shared" si="13"/>
      </c>
      <c r="E197" s="33"/>
    </row>
    <row r="198" spans="1:5" ht="18">
      <c r="A198" s="28"/>
      <c r="D198" s="5">
        <f t="shared" si="13"/>
      </c>
      <c r="E198" s="33"/>
    </row>
    <row r="199" spans="1:5" ht="18">
      <c r="A199" s="28"/>
      <c r="D199" s="5">
        <f t="shared" si="13"/>
      </c>
      <c r="E199" s="33"/>
    </row>
    <row r="200" spans="1:5" ht="18">
      <c r="A200" s="28"/>
      <c r="D200" s="5">
        <f t="shared" si="13"/>
      </c>
      <c r="E200" s="33"/>
    </row>
    <row r="201" spans="1:5" ht="18">
      <c r="A201" s="28"/>
      <c r="D201" s="5">
        <f>IF(OR(C201&lt;1,C201=2,C201&gt;50,(AND(C201&gt;32,C201&lt;40)),(AND(C201&gt;40,C201&lt;50)),(AND(C201&gt;3,C201&lt;8))),"",VLOOKUP(C201,$F$2:$G$51,2))</f>
      </c>
      <c r="E201" s="33"/>
    </row>
    <row r="202" ht="18">
      <c r="A202" s="28"/>
    </row>
    <row r="203" ht="18">
      <c r="A203" s="28"/>
    </row>
    <row r="204" ht="18">
      <c r="A204" s="28"/>
    </row>
    <row r="205" ht="18">
      <c r="A205" s="28"/>
    </row>
    <row r="206" ht="18">
      <c r="A206" s="28"/>
    </row>
    <row r="207" ht="18">
      <c r="A207" s="28"/>
    </row>
    <row r="208" ht="18">
      <c r="A208" s="28"/>
    </row>
    <row r="209" ht="18">
      <c r="A209" s="28"/>
    </row>
    <row r="210" ht="18">
      <c r="A210" s="28"/>
    </row>
    <row r="211" ht="18">
      <c r="A211" s="28"/>
    </row>
    <row r="212" ht="18">
      <c r="A212" s="28"/>
    </row>
    <row r="213" ht="18">
      <c r="A213" s="28"/>
    </row>
    <row r="214" ht="18">
      <c r="A214" s="28"/>
    </row>
    <row r="215" ht="18">
      <c r="A215" s="28"/>
    </row>
    <row r="216" ht="18">
      <c r="A216" s="28"/>
    </row>
    <row r="217" ht="18">
      <c r="A217" s="28"/>
    </row>
    <row r="218" ht="18">
      <c r="A218" s="28"/>
    </row>
    <row r="219" ht="18">
      <c r="A219" s="28"/>
    </row>
    <row r="220" ht="18">
      <c r="A220" s="28"/>
    </row>
    <row r="221" ht="18">
      <c r="A221" s="28"/>
    </row>
    <row r="222" ht="18">
      <c r="A222" s="28"/>
    </row>
    <row r="223" ht="18">
      <c r="A223" s="28"/>
    </row>
    <row r="224" ht="18">
      <c r="A224" s="28"/>
    </row>
    <row r="225" ht="18">
      <c r="A225" s="28"/>
    </row>
    <row r="226" ht="18">
      <c r="A226" s="28"/>
    </row>
    <row r="227" ht="18">
      <c r="A227" s="28"/>
    </row>
    <row r="228" ht="18">
      <c r="A228" s="28"/>
    </row>
    <row r="229" ht="18">
      <c r="A229" s="28"/>
    </row>
    <row r="230" ht="18">
      <c r="A230" s="28"/>
    </row>
    <row r="231" ht="18">
      <c r="A231" s="28"/>
    </row>
    <row r="232" ht="18">
      <c r="A232" s="28"/>
    </row>
    <row r="233" ht="18">
      <c r="A233" s="28"/>
    </row>
    <row r="234" ht="18">
      <c r="A234" s="28"/>
    </row>
    <row r="235" ht="18">
      <c r="A235" s="28"/>
    </row>
    <row r="236" ht="18">
      <c r="A236" s="28"/>
    </row>
    <row r="237" ht="18">
      <c r="A237" s="28"/>
    </row>
    <row r="238" ht="18">
      <c r="A238" s="28"/>
    </row>
    <row r="239" ht="18">
      <c r="A239" s="28"/>
    </row>
    <row r="240" ht="18">
      <c r="A240" s="28"/>
    </row>
    <row r="241" ht="18">
      <c r="A241" s="28"/>
    </row>
    <row r="242" ht="18">
      <c r="A242" s="28"/>
    </row>
    <row r="243" ht="18">
      <c r="A243" s="28"/>
    </row>
    <row r="244" ht="18">
      <c r="A244" s="28"/>
    </row>
    <row r="245" ht="18">
      <c r="A245" s="28"/>
    </row>
    <row r="246" ht="18">
      <c r="A246" s="28"/>
    </row>
    <row r="247" ht="18">
      <c r="A247" s="28"/>
    </row>
    <row r="248" ht="18">
      <c r="A248" s="28"/>
    </row>
    <row r="249" ht="18">
      <c r="A249" s="28"/>
    </row>
    <row r="250" ht="18">
      <c r="A250" s="28"/>
    </row>
    <row r="251" ht="18">
      <c r="A251" s="28"/>
    </row>
    <row r="252" ht="18">
      <c r="A252" s="28"/>
    </row>
    <row r="253" ht="18">
      <c r="A253" s="28"/>
    </row>
    <row r="254" ht="18">
      <c r="A254" s="28"/>
    </row>
    <row r="255" ht="18">
      <c r="A255" s="28"/>
    </row>
    <row r="256" ht="18">
      <c r="A256" s="28"/>
    </row>
    <row r="257" ht="18">
      <c r="A257" s="28"/>
    </row>
    <row r="258" ht="18">
      <c r="A258" s="28"/>
    </row>
    <row r="259" ht="18">
      <c r="A259" s="28"/>
    </row>
    <row r="260" ht="18">
      <c r="A260" s="28"/>
    </row>
    <row r="261" ht="18">
      <c r="A261" s="28"/>
    </row>
    <row r="262" ht="18">
      <c r="A262" s="28"/>
    </row>
    <row r="263" ht="18">
      <c r="A263" s="28"/>
    </row>
    <row r="264" ht="18">
      <c r="A264" s="28"/>
    </row>
    <row r="265" ht="18">
      <c r="A265" s="28"/>
    </row>
    <row r="266" ht="18">
      <c r="A266" s="28"/>
    </row>
    <row r="267" ht="18">
      <c r="A267" s="28"/>
    </row>
    <row r="268" ht="18">
      <c r="A268" s="28"/>
    </row>
    <row r="269" ht="18">
      <c r="A269" s="28"/>
    </row>
    <row r="270" ht="18">
      <c r="A270" s="28"/>
    </row>
    <row r="271" ht="18">
      <c r="A271" s="28"/>
    </row>
    <row r="272" ht="18">
      <c r="A272" s="28"/>
    </row>
    <row r="273" ht="18">
      <c r="A273" s="28"/>
    </row>
    <row r="274" ht="18">
      <c r="A274" s="28"/>
    </row>
    <row r="275" ht="18">
      <c r="A275" s="28"/>
    </row>
    <row r="276" ht="18">
      <c r="A276" s="28"/>
    </row>
    <row r="277" ht="18">
      <c r="A277" s="28"/>
    </row>
    <row r="278" ht="18">
      <c r="A278" s="28"/>
    </row>
    <row r="279" ht="18">
      <c r="A279" s="28"/>
    </row>
    <row r="280" ht="18">
      <c r="A280" s="28"/>
    </row>
    <row r="281" ht="18">
      <c r="A281" s="28"/>
    </row>
    <row r="282" ht="18">
      <c r="A282" s="28"/>
    </row>
    <row r="283" ht="18">
      <c r="A283" s="28"/>
    </row>
    <row r="284" ht="18">
      <c r="A284" s="28"/>
    </row>
    <row r="285" ht="18">
      <c r="A285" s="28"/>
    </row>
    <row r="286" ht="18">
      <c r="A286" s="28"/>
    </row>
    <row r="287" ht="18">
      <c r="A287" s="28"/>
    </row>
    <row r="288" ht="18">
      <c r="A288" s="28"/>
    </row>
    <row r="289" ht="18">
      <c r="A289" s="28"/>
    </row>
    <row r="290" ht="18">
      <c r="A290" s="28"/>
    </row>
    <row r="291" ht="18">
      <c r="A291" s="28"/>
    </row>
    <row r="292" ht="18">
      <c r="A292" s="28"/>
    </row>
    <row r="293" ht="18">
      <c r="A293" s="28"/>
    </row>
    <row r="294" ht="18">
      <c r="A294" s="28"/>
    </row>
    <row r="295" ht="18">
      <c r="A295" s="28"/>
    </row>
    <row r="296" ht="18">
      <c r="A296" s="28"/>
    </row>
    <row r="297" ht="18">
      <c r="A297" s="28"/>
    </row>
    <row r="298" ht="18">
      <c r="A298" s="28"/>
    </row>
    <row r="299" ht="18">
      <c r="A299" s="28"/>
    </row>
    <row r="300" ht="18">
      <c r="A300" s="28"/>
    </row>
  </sheetData>
  <sheetProtection password="CBF5" sheet="1" objects="1" scenarios="1"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300"/>
  <sheetViews>
    <sheetView workbookViewId="0" topLeftCell="A1">
      <selection activeCell="M7" sqref="M7"/>
    </sheetView>
  </sheetViews>
  <sheetFormatPr defaultColWidth="10.59765625" defaultRowHeight="15"/>
  <cols>
    <col min="1" max="1" width="7.8984375" style="31" customWidth="1"/>
    <col min="2" max="2" width="17.3984375" style="82" customWidth="1"/>
    <col min="3" max="3" width="3.69921875" style="30" customWidth="1"/>
    <col min="4" max="4" width="10.8984375" style="4" customWidth="1"/>
    <col min="5" max="5" width="11.19921875" style="34" customWidth="1"/>
    <col min="6" max="6" width="2.59765625" style="17" customWidth="1"/>
    <col min="7" max="7" width="11.59765625" style="19" customWidth="1"/>
    <col min="8" max="8" width="12.5" style="77" customWidth="1"/>
    <col min="9" max="9" width="1.1015625" style="15" customWidth="1"/>
    <col min="10" max="10" width="3.19921875" style="17" customWidth="1"/>
    <col min="11" max="11" width="7.8984375" style="11" customWidth="1"/>
    <col min="12" max="12" width="5" style="2" customWidth="1"/>
    <col min="13" max="14" width="8.3984375" style="2" customWidth="1"/>
    <col min="15" max="15" width="9.19921875" style="7" customWidth="1"/>
    <col min="16" max="16" width="9.09765625" style="8" customWidth="1"/>
    <col min="17" max="17" width="1.8984375" style="13" customWidth="1"/>
    <col min="18" max="16384" width="10.59765625" style="2" customWidth="1"/>
  </cols>
  <sheetData>
    <row r="1" spans="1:22" s="3" customFormat="1" ht="21" customHeight="1" thickBot="1">
      <c r="A1" s="26" t="s">
        <v>0</v>
      </c>
      <c r="B1" s="27" t="s">
        <v>1</v>
      </c>
      <c r="C1" s="27" t="s">
        <v>2</v>
      </c>
      <c r="D1" s="1" t="s">
        <v>3</v>
      </c>
      <c r="E1" s="32" t="s">
        <v>63</v>
      </c>
      <c r="F1" s="18"/>
      <c r="G1" s="25" t="s">
        <v>47</v>
      </c>
      <c r="H1" s="75">
        <f>H49</f>
        <v>-5200</v>
      </c>
      <c r="I1" s="14"/>
      <c r="J1" s="17"/>
      <c r="K1"/>
      <c r="L1"/>
      <c r="M1"/>
      <c r="N1"/>
      <c r="O1"/>
      <c r="P1"/>
      <c r="Q1"/>
      <c r="R1"/>
      <c r="S1"/>
      <c r="T1"/>
      <c r="U1"/>
      <c r="V1"/>
    </row>
    <row r="2" spans="1:22" s="3" customFormat="1" ht="15.75" customHeight="1" thickBot="1">
      <c r="A2" s="28">
        <v>40603</v>
      </c>
      <c r="B2" s="81" t="s">
        <v>70</v>
      </c>
      <c r="C2" s="29">
        <v>9</v>
      </c>
      <c r="D2" s="5" t="str">
        <f>IF(OR(C2&lt;1,C2=2,C2&gt;52,(AND(C2&gt;32,C2&lt;40)),(AND(C2&gt;40,C2&lt;50)),(AND(C2&gt;3,C2&lt;8))),"?",VLOOKUP(C2,$F$2:$G$53,2))</f>
        <v>荷造運賃</v>
      </c>
      <c r="E2" s="33">
        <v>5200</v>
      </c>
      <c r="F2" s="24">
        <v>1</v>
      </c>
      <c r="G2" s="36" t="str">
        <f>'決算書'!C4</f>
        <v>売上</v>
      </c>
      <c r="H2" s="54">
        <f>SUMIF($C$2:$C$201,F2,$E$2:$E$201)+H50</f>
        <v>0</v>
      </c>
      <c r="I2" s="14"/>
      <c r="J2" s="17"/>
      <c r="K2"/>
      <c r="L2"/>
      <c r="M2"/>
      <c r="N2"/>
      <c r="O2"/>
      <c r="P2"/>
      <c r="Q2"/>
      <c r="R2"/>
      <c r="S2"/>
      <c r="T2"/>
      <c r="U2"/>
      <c r="V2"/>
    </row>
    <row r="3" spans="1:22" ht="15.75" customHeight="1">
      <c r="A3" s="28"/>
      <c r="B3" s="81"/>
      <c r="C3" s="29"/>
      <c r="D3" s="5">
        <f aca="true" t="shared" si="0" ref="D3:D18">IF(OR(C3&lt;1,C3=2,C3&gt;52,(AND(C3&gt;32,C3&lt;40)),(AND(C3&gt;40,C3&lt;50)),(AND(C3&gt;3,C3&lt;8))),"",VLOOKUP(C3,$F$2:$G$53,2))</f>
      </c>
      <c r="E3" s="33"/>
      <c r="F3" s="9">
        <v>2</v>
      </c>
      <c r="G3" s="37" t="str">
        <f>'決算書'!C5</f>
        <v>期首商品棚卸高</v>
      </c>
      <c r="H3" s="56">
        <v>0</v>
      </c>
      <c r="I3" s="14"/>
      <c r="K3"/>
      <c r="L3"/>
      <c r="M3"/>
      <c r="N3"/>
      <c r="O3"/>
      <c r="P3"/>
      <c r="Q3"/>
      <c r="R3"/>
      <c r="S3"/>
      <c r="T3"/>
      <c r="U3"/>
      <c r="V3"/>
    </row>
    <row r="4" spans="1:22" ht="15.75" customHeight="1">
      <c r="A4" s="28"/>
      <c r="B4" s="81"/>
      <c r="C4" s="29"/>
      <c r="D4" s="5">
        <f t="shared" si="0"/>
      </c>
      <c r="E4" s="33"/>
      <c r="F4" s="10">
        <v>3</v>
      </c>
      <c r="G4" s="38" t="str">
        <f>'決算書'!C6</f>
        <v>仕入金額</v>
      </c>
      <c r="H4" s="58">
        <f>SUMIF($C$2:$C$201,F4,$E$2:$E$201)</f>
        <v>0</v>
      </c>
      <c r="I4" s="14"/>
      <c r="K4"/>
      <c r="L4"/>
      <c r="M4"/>
      <c r="N4"/>
      <c r="O4"/>
      <c r="P4"/>
      <c r="Q4"/>
      <c r="R4"/>
      <c r="S4"/>
      <c r="T4"/>
      <c r="U4"/>
      <c r="V4"/>
    </row>
    <row r="5" spans="1:22" ht="15" customHeight="1">
      <c r="A5" s="28"/>
      <c r="B5" s="81"/>
      <c r="C5" s="29"/>
      <c r="D5" s="5">
        <f t="shared" si="0"/>
      </c>
      <c r="E5" s="33"/>
      <c r="F5" s="10">
        <v>4</v>
      </c>
      <c r="G5" s="46" t="str">
        <f>'決算書'!C7</f>
        <v>小計（2+3）</v>
      </c>
      <c r="H5" s="58">
        <f>IF(ISERROR(H3+H4)=TRUE,0,(H3+H4))</f>
        <v>0</v>
      </c>
      <c r="I5" s="14"/>
      <c r="K5"/>
      <c r="L5"/>
      <c r="M5"/>
      <c r="N5"/>
      <c r="O5"/>
      <c r="P5"/>
      <c r="Q5"/>
      <c r="R5"/>
      <c r="S5"/>
      <c r="T5"/>
      <c r="U5"/>
      <c r="V5"/>
    </row>
    <row r="6" spans="1:22" ht="15.75" customHeight="1">
      <c r="A6" s="28"/>
      <c r="B6" s="81"/>
      <c r="C6" s="29"/>
      <c r="D6" s="5">
        <f t="shared" si="0"/>
      </c>
      <c r="E6" s="33"/>
      <c r="F6" s="10">
        <v>5</v>
      </c>
      <c r="G6" s="37" t="str">
        <f>'決算書'!C8</f>
        <v>期末商品棚卸高</v>
      </c>
      <c r="H6" s="58">
        <v>0</v>
      </c>
      <c r="I6" s="14"/>
      <c r="K6"/>
      <c r="L6"/>
      <c r="M6"/>
      <c r="N6"/>
      <c r="O6"/>
      <c r="P6"/>
      <c r="Q6"/>
      <c r="R6"/>
      <c r="S6"/>
      <c r="T6"/>
      <c r="U6"/>
      <c r="V6"/>
    </row>
    <row r="7" spans="1:22" ht="15.75" customHeight="1" thickBot="1">
      <c r="A7" s="28"/>
      <c r="B7" s="81"/>
      <c r="C7" s="29"/>
      <c r="D7" s="5">
        <f t="shared" si="0"/>
      </c>
      <c r="E7" s="33"/>
      <c r="F7" s="20">
        <v>6</v>
      </c>
      <c r="G7" s="39" t="str">
        <f>'決算書'!C9</f>
        <v>差引原価（4-5）</v>
      </c>
      <c r="H7" s="60">
        <f>IF(ISERROR(H5-H6)=TRUE,0,(H5-H6))</f>
        <v>0</v>
      </c>
      <c r="I7" s="14"/>
      <c r="K7"/>
      <c r="L7"/>
      <c r="M7"/>
      <c r="N7"/>
      <c r="O7"/>
      <c r="P7"/>
      <c r="Q7"/>
      <c r="R7"/>
      <c r="S7"/>
      <c r="T7"/>
      <c r="U7"/>
      <c r="V7"/>
    </row>
    <row r="8" spans="1:22" ht="15.75" customHeight="1" thickBot="1">
      <c r="A8" s="28"/>
      <c r="B8" s="81"/>
      <c r="C8" s="29"/>
      <c r="D8" s="5">
        <f t="shared" si="0"/>
      </c>
      <c r="E8" s="33"/>
      <c r="F8" s="12">
        <v>7</v>
      </c>
      <c r="G8" s="40" t="str">
        <f>'決算書'!C10</f>
        <v>差引金額（1-6）</v>
      </c>
      <c r="H8" s="54">
        <f>IF(ISERROR(H2-H7)=TRUE,0,(H2-H7))</f>
        <v>0</v>
      </c>
      <c r="I8" s="14"/>
      <c r="K8"/>
      <c r="L8"/>
      <c r="M8"/>
      <c r="N8"/>
      <c r="O8"/>
      <c r="P8"/>
      <c r="Q8"/>
      <c r="R8"/>
      <c r="S8"/>
      <c r="T8"/>
      <c r="U8"/>
      <c r="V8"/>
    </row>
    <row r="9" spans="1:22" ht="15.75" customHeight="1">
      <c r="A9" s="28"/>
      <c r="B9" s="81"/>
      <c r="C9" s="29"/>
      <c r="D9" s="5">
        <f t="shared" si="0"/>
      </c>
      <c r="E9" s="33"/>
      <c r="F9" s="9">
        <v>8</v>
      </c>
      <c r="G9" s="41" t="str">
        <f>'決算書'!C11</f>
        <v>租税公課</v>
      </c>
      <c r="H9" s="56">
        <f>SUMIF($C$2:$C$201,F9,$E$2:$E$201)</f>
        <v>0</v>
      </c>
      <c r="I9" s="14"/>
      <c r="K9"/>
      <c r="L9"/>
      <c r="M9"/>
      <c r="N9"/>
      <c r="O9"/>
      <c r="P9"/>
      <c r="Q9"/>
      <c r="R9"/>
      <c r="S9"/>
      <c r="T9"/>
      <c r="U9"/>
      <c r="V9"/>
    </row>
    <row r="10" spans="1:22" ht="15.75" customHeight="1">
      <c r="A10" s="28"/>
      <c r="B10" s="81"/>
      <c r="C10" s="29"/>
      <c r="D10" s="5">
        <f t="shared" si="0"/>
      </c>
      <c r="E10" s="33"/>
      <c r="F10" s="10">
        <v>9</v>
      </c>
      <c r="G10" s="38" t="str">
        <f>'決算書'!C12</f>
        <v>荷造運賃</v>
      </c>
      <c r="H10" s="58">
        <f aca="true" t="shared" si="1" ref="H10:H33">SUMIF($C$2:$C$201,F10,$E$2:$E$201)</f>
        <v>5200</v>
      </c>
      <c r="I10" s="14"/>
      <c r="K10"/>
      <c r="L10"/>
      <c r="M10"/>
      <c r="N10"/>
      <c r="O10"/>
      <c r="P10"/>
      <c r="Q10"/>
      <c r="R10"/>
      <c r="S10"/>
      <c r="T10"/>
      <c r="U10"/>
      <c r="V10"/>
    </row>
    <row r="11" spans="1:22" ht="15.75" customHeight="1">
      <c r="A11" s="28"/>
      <c r="B11" s="81"/>
      <c r="C11" s="29"/>
      <c r="D11" s="5">
        <f t="shared" si="0"/>
      </c>
      <c r="E11" s="33"/>
      <c r="F11" s="10">
        <v>10</v>
      </c>
      <c r="G11" s="38" t="str">
        <f>'決算書'!C13</f>
        <v>水道光熱費</v>
      </c>
      <c r="H11" s="58">
        <f t="shared" si="1"/>
        <v>0</v>
      </c>
      <c r="I11" s="14"/>
      <c r="K11"/>
      <c r="L11"/>
      <c r="M11"/>
      <c r="N11"/>
      <c r="O11"/>
      <c r="P11"/>
      <c r="Q11"/>
      <c r="R11"/>
      <c r="S11"/>
      <c r="T11"/>
      <c r="U11"/>
      <c r="V11"/>
    </row>
    <row r="12" spans="1:22" ht="15.75" customHeight="1">
      <c r="A12" s="28"/>
      <c r="B12" s="81"/>
      <c r="C12" s="29"/>
      <c r="D12" s="5">
        <f t="shared" si="0"/>
      </c>
      <c r="E12" s="33"/>
      <c r="F12" s="10">
        <v>11</v>
      </c>
      <c r="G12" s="38" t="str">
        <f>'決算書'!C14</f>
        <v>旅費交通費</v>
      </c>
      <c r="H12" s="58">
        <f t="shared" si="1"/>
        <v>0</v>
      </c>
      <c r="I12" s="14"/>
      <c r="K12"/>
      <c r="L12"/>
      <c r="M12"/>
      <c r="N12"/>
      <c r="O12"/>
      <c r="P12"/>
      <c r="Q12"/>
      <c r="R12"/>
      <c r="S12"/>
      <c r="T12"/>
      <c r="U12"/>
      <c r="V12"/>
    </row>
    <row r="13" spans="1:22" ht="15.75" customHeight="1">
      <c r="A13" s="28"/>
      <c r="B13" s="81"/>
      <c r="C13" s="29"/>
      <c r="D13" s="5">
        <f t="shared" si="0"/>
      </c>
      <c r="E13" s="33"/>
      <c r="F13" s="10">
        <v>12</v>
      </c>
      <c r="G13" s="38" t="str">
        <f>'決算書'!C15</f>
        <v>通信費</v>
      </c>
      <c r="H13" s="58">
        <f t="shared" si="1"/>
        <v>0</v>
      </c>
      <c r="I13" s="14"/>
      <c r="K13"/>
      <c r="L13"/>
      <c r="M13"/>
      <c r="N13"/>
      <c r="O13"/>
      <c r="P13"/>
      <c r="Q13"/>
      <c r="R13"/>
      <c r="S13"/>
      <c r="T13"/>
      <c r="U13"/>
      <c r="V13"/>
    </row>
    <row r="14" spans="1:22" ht="15.75" customHeight="1">
      <c r="A14" s="28"/>
      <c r="B14" s="81"/>
      <c r="C14" s="29"/>
      <c r="D14" s="5">
        <f t="shared" si="0"/>
      </c>
      <c r="E14" s="33"/>
      <c r="F14" s="10">
        <v>13</v>
      </c>
      <c r="G14" s="38" t="str">
        <f>'決算書'!C16</f>
        <v>広告宣伝費</v>
      </c>
      <c r="H14" s="58">
        <f t="shared" si="1"/>
        <v>0</v>
      </c>
      <c r="I14" s="14"/>
      <c r="K14"/>
      <c r="L14"/>
      <c r="M14"/>
      <c r="N14"/>
      <c r="O14"/>
      <c r="P14"/>
      <c r="Q14"/>
      <c r="R14"/>
      <c r="S14"/>
      <c r="T14"/>
      <c r="U14"/>
      <c r="V14"/>
    </row>
    <row r="15" spans="1:22" ht="15.75" customHeight="1">
      <c r="A15" s="28"/>
      <c r="B15" s="81"/>
      <c r="C15" s="29"/>
      <c r="D15" s="5">
        <f t="shared" si="0"/>
      </c>
      <c r="E15" s="33"/>
      <c r="F15" s="10">
        <v>14</v>
      </c>
      <c r="G15" s="38" t="str">
        <f>'決算書'!C17</f>
        <v>接待交際費</v>
      </c>
      <c r="H15" s="58">
        <f t="shared" si="1"/>
        <v>0</v>
      </c>
      <c r="I15" s="14"/>
      <c r="K15"/>
      <c r="L15"/>
      <c r="M15"/>
      <c r="N15"/>
      <c r="O15"/>
      <c r="P15"/>
      <c r="Q15"/>
      <c r="R15"/>
      <c r="S15"/>
      <c r="T15"/>
      <c r="U15"/>
      <c r="V15"/>
    </row>
    <row r="16" spans="1:22" ht="15.75" customHeight="1">
      <c r="A16" s="28"/>
      <c r="B16" s="81"/>
      <c r="C16" s="29"/>
      <c r="D16" s="5">
        <f t="shared" si="0"/>
      </c>
      <c r="E16" s="33"/>
      <c r="F16" s="10">
        <v>15</v>
      </c>
      <c r="G16" s="38" t="str">
        <f>'決算書'!C18</f>
        <v>損害保険料</v>
      </c>
      <c r="H16" s="58">
        <f t="shared" si="1"/>
        <v>0</v>
      </c>
      <c r="I16" s="14"/>
      <c r="K16"/>
      <c r="L16"/>
      <c r="M16"/>
      <c r="N16"/>
      <c r="O16"/>
      <c r="P16"/>
      <c r="Q16"/>
      <c r="R16"/>
      <c r="S16"/>
      <c r="T16"/>
      <c r="U16"/>
      <c r="V16"/>
    </row>
    <row r="17" spans="1:22" ht="15.75" customHeight="1">
      <c r="A17" s="28"/>
      <c r="B17" s="81"/>
      <c r="C17" s="29"/>
      <c r="D17" s="5">
        <f t="shared" si="0"/>
      </c>
      <c r="E17" s="33"/>
      <c r="F17" s="10">
        <v>16</v>
      </c>
      <c r="G17" s="38" t="str">
        <f>'決算書'!C19</f>
        <v>修繕費</v>
      </c>
      <c r="H17" s="58">
        <f t="shared" si="1"/>
        <v>0</v>
      </c>
      <c r="I17" s="14"/>
      <c r="K17"/>
      <c r="L17"/>
      <c r="M17"/>
      <c r="N17"/>
      <c r="O17"/>
      <c r="P17"/>
      <c r="Q17"/>
      <c r="R17"/>
      <c r="S17"/>
      <c r="T17"/>
      <c r="U17"/>
      <c r="V17"/>
    </row>
    <row r="18" spans="1:22" ht="15.75" customHeight="1">
      <c r="A18" s="28"/>
      <c r="B18" s="81"/>
      <c r="C18" s="29"/>
      <c r="D18" s="5">
        <f t="shared" si="0"/>
      </c>
      <c r="E18" s="33"/>
      <c r="F18" s="10">
        <v>17</v>
      </c>
      <c r="G18" s="38" t="str">
        <f>'決算書'!C20</f>
        <v>消耗品費</v>
      </c>
      <c r="H18" s="58">
        <f t="shared" si="1"/>
        <v>0</v>
      </c>
      <c r="I18" s="14"/>
      <c r="K18"/>
      <c r="L18"/>
      <c r="M18"/>
      <c r="N18"/>
      <c r="O18"/>
      <c r="P18"/>
      <c r="Q18"/>
      <c r="R18"/>
      <c r="S18"/>
      <c r="T18"/>
      <c r="U18"/>
      <c r="V18"/>
    </row>
    <row r="19" spans="1:22" ht="15.75" customHeight="1">
      <c r="A19" s="28"/>
      <c r="B19" s="81"/>
      <c r="C19" s="29"/>
      <c r="D19" s="5">
        <f aca="true" t="shared" si="2" ref="D19:D34">IF(OR(C19&lt;1,C19=2,C19&gt;52,(AND(C19&gt;32,C19&lt;40)),(AND(C19&gt;40,C19&lt;50)),(AND(C19&gt;3,C19&lt;8))),"",VLOOKUP(C19,$F$2:$G$53,2))</f>
      </c>
      <c r="E19" s="33"/>
      <c r="F19" s="10">
        <v>18</v>
      </c>
      <c r="G19" s="38" t="str">
        <f>'決算書'!C21</f>
        <v>減価償却費</v>
      </c>
      <c r="H19" s="58">
        <f t="shared" si="1"/>
        <v>0</v>
      </c>
      <c r="I19" s="14"/>
      <c r="K19"/>
      <c r="L19"/>
      <c r="M19"/>
      <c r="N19"/>
      <c r="O19"/>
      <c r="P19"/>
      <c r="Q19"/>
      <c r="R19"/>
      <c r="S19"/>
      <c r="T19"/>
      <c r="U19"/>
      <c r="V19"/>
    </row>
    <row r="20" spans="1:22" ht="15.75" customHeight="1">
      <c r="A20" s="28"/>
      <c r="B20" s="81"/>
      <c r="C20" s="29"/>
      <c r="D20" s="5">
        <f t="shared" si="2"/>
      </c>
      <c r="E20" s="33"/>
      <c r="F20" s="10">
        <v>19</v>
      </c>
      <c r="G20" s="38" t="str">
        <f>'決算書'!C22</f>
        <v>福利厚生費</v>
      </c>
      <c r="H20" s="58">
        <f t="shared" si="1"/>
        <v>0</v>
      </c>
      <c r="I20" s="14"/>
      <c r="K20"/>
      <c r="L20"/>
      <c r="M20"/>
      <c r="N20"/>
      <c r="O20"/>
      <c r="P20"/>
      <c r="Q20"/>
      <c r="R20"/>
      <c r="S20"/>
      <c r="T20"/>
      <c r="U20"/>
      <c r="V20"/>
    </row>
    <row r="21" spans="1:22" ht="15.75" customHeight="1">
      <c r="A21" s="28"/>
      <c r="B21" s="81"/>
      <c r="C21" s="29"/>
      <c r="D21" s="5">
        <f t="shared" si="2"/>
      </c>
      <c r="E21" s="33"/>
      <c r="F21" s="10">
        <v>20</v>
      </c>
      <c r="G21" s="38" t="str">
        <f>'決算書'!C23</f>
        <v>給料賃金</v>
      </c>
      <c r="H21" s="58">
        <f t="shared" si="1"/>
        <v>0</v>
      </c>
      <c r="I21" s="14"/>
      <c r="K21"/>
      <c r="L21"/>
      <c r="M21"/>
      <c r="N21"/>
      <c r="O21"/>
      <c r="P21"/>
      <c r="Q21"/>
      <c r="R21"/>
      <c r="S21"/>
      <c r="T21"/>
      <c r="U21"/>
      <c r="V21"/>
    </row>
    <row r="22" spans="1:22" ht="15.75" customHeight="1">
      <c r="A22" s="28"/>
      <c r="B22" s="81"/>
      <c r="C22" s="29"/>
      <c r="D22" s="5">
        <f t="shared" si="2"/>
      </c>
      <c r="E22" s="33"/>
      <c r="F22" s="10">
        <v>21</v>
      </c>
      <c r="G22" s="38" t="str">
        <f>'決算書'!C24</f>
        <v>利子割引料</v>
      </c>
      <c r="H22" s="58">
        <f t="shared" si="1"/>
        <v>0</v>
      </c>
      <c r="I22" s="14"/>
      <c r="K22"/>
      <c r="L22"/>
      <c r="M22"/>
      <c r="N22"/>
      <c r="O22"/>
      <c r="P22"/>
      <c r="Q22"/>
      <c r="R22"/>
      <c r="S22"/>
      <c r="T22"/>
      <c r="U22"/>
      <c r="V22"/>
    </row>
    <row r="23" spans="1:22" ht="15.75" customHeight="1">
      <c r="A23" s="28"/>
      <c r="B23" s="81" t="s">
        <v>6</v>
      </c>
      <c r="C23" s="29"/>
      <c r="D23" s="5">
        <f t="shared" si="2"/>
      </c>
      <c r="E23" s="33"/>
      <c r="F23" s="10">
        <v>22</v>
      </c>
      <c r="G23" s="38" t="str">
        <f>'決算書'!C25</f>
        <v>地代家賃</v>
      </c>
      <c r="H23" s="58">
        <f t="shared" si="1"/>
        <v>0</v>
      </c>
      <c r="I23" s="14"/>
      <c r="K23"/>
      <c r="L23"/>
      <c r="M23"/>
      <c r="N23"/>
      <c r="O23"/>
      <c r="P23"/>
      <c r="Q23"/>
      <c r="R23"/>
      <c r="S23"/>
      <c r="T23"/>
      <c r="U23"/>
      <c r="V23"/>
    </row>
    <row r="24" spans="1:22" ht="15.75" customHeight="1">
      <c r="A24" s="28"/>
      <c r="B24" s="81"/>
      <c r="C24" s="29"/>
      <c r="D24" s="5">
        <f t="shared" si="2"/>
      </c>
      <c r="E24" s="33"/>
      <c r="F24" s="10">
        <v>23</v>
      </c>
      <c r="G24" s="38" t="str">
        <f>'決算書'!C26</f>
        <v>貸倒金</v>
      </c>
      <c r="H24" s="58">
        <f t="shared" si="1"/>
        <v>0</v>
      </c>
      <c r="I24" s="14"/>
      <c r="K24"/>
      <c r="L24"/>
      <c r="M24"/>
      <c r="N24"/>
      <c r="O24"/>
      <c r="P24"/>
      <c r="Q24"/>
      <c r="R24"/>
      <c r="S24"/>
      <c r="T24"/>
      <c r="U24"/>
      <c r="V24"/>
    </row>
    <row r="25" spans="1:22" ht="15.75" customHeight="1">
      <c r="A25" s="28"/>
      <c r="B25" s="81"/>
      <c r="C25" s="29"/>
      <c r="D25" s="5">
        <f t="shared" si="2"/>
      </c>
      <c r="E25" s="33"/>
      <c r="F25" s="10">
        <v>24</v>
      </c>
      <c r="G25" s="38" t="str">
        <f>'決算書'!C27</f>
        <v>家事消費等</v>
      </c>
      <c r="H25" s="58">
        <f t="shared" si="1"/>
        <v>0</v>
      </c>
      <c r="I25" s="14"/>
      <c r="K25"/>
      <c r="L25"/>
      <c r="M25"/>
      <c r="N25"/>
      <c r="O25"/>
      <c r="P25"/>
      <c r="Q25"/>
      <c r="R25"/>
      <c r="S25"/>
      <c r="T25"/>
      <c r="U25"/>
      <c r="V25"/>
    </row>
    <row r="26" spans="1:22" s="3" customFormat="1" ht="18">
      <c r="A26" s="28"/>
      <c r="B26" s="81"/>
      <c r="C26" s="29"/>
      <c r="D26" s="5">
        <f t="shared" si="2"/>
      </c>
      <c r="E26" s="33"/>
      <c r="F26" s="10">
        <v>25</v>
      </c>
      <c r="G26" s="38" t="str">
        <f>'決算書'!C28</f>
        <v>リ-ス</v>
      </c>
      <c r="H26" s="58">
        <f t="shared" si="1"/>
        <v>0</v>
      </c>
      <c r="I26" s="14"/>
      <c r="J26" s="17"/>
      <c r="K26"/>
      <c r="L26"/>
      <c r="M26"/>
      <c r="N26"/>
      <c r="O26"/>
      <c r="P26"/>
      <c r="Q26"/>
      <c r="R26"/>
      <c r="S26"/>
      <c r="T26"/>
      <c r="U26"/>
      <c r="V26"/>
    </row>
    <row r="27" spans="1:22" s="3" customFormat="1" ht="18">
      <c r="A27" s="28"/>
      <c r="B27" s="81"/>
      <c r="C27" s="29"/>
      <c r="D27" s="5">
        <f t="shared" si="2"/>
      </c>
      <c r="E27" s="33"/>
      <c r="F27" s="21">
        <v>26</v>
      </c>
      <c r="G27" s="38" t="str">
        <f>'決算書'!C29</f>
        <v>?</v>
      </c>
      <c r="H27" s="58">
        <f t="shared" si="1"/>
        <v>0</v>
      </c>
      <c r="I27" s="14"/>
      <c r="J27" s="17"/>
      <c r="K27"/>
      <c r="L27"/>
      <c r="M27"/>
      <c r="N27"/>
      <c r="O27"/>
      <c r="P27"/>
      <c r="Q27"/>
      <c r="R27"/>
      <c r="S27"/>
      <c r="T27"/>
      <c r="U27"/>
      <c r="V27"/>
    </row>
    <row r="28" spans="1:22" ht="18">
      <c r="A28" s="28"/>
      <c r="B28" s="81"/>
      <c r="C28" s="29"/>
      <c r="D28" s="5">
        <f t="shared" si="2"/>
      </c>
      <c r="E28" s="33"/>
      <c r="F28" s="21">
        <v>27</v>
      </c>
      <c r="G28" s="38" t="str">
        <f>'決算書'!C30</f>
        <v>?</v>
      </c>
      <c r="H28" s="58">
        <f t="shared" si="1"/>
        <v>0</v>
      </c>
      <c r="I28" s="14"/>
      <c r="K28"/>
      <c r="L28"/>
      <c r="M28"/>
      <c r="N28"/>
      <c r="O28"/>
      <c r="P28"/>
      <c r="Q28"/>
      <c r="R28"/>
      <c r="S28"/>
      <c r="T28"/>
      <c r="U28"/>
      <c r="V28"/>
    </row>
    <row r="29" spans="1:22" ht="18">
      <c r="A29" s="28"/>
      <c r="B29" s="81"/>
      <c r="C29" s="29"/>
      <c r="D29" s="5">
        <f t="shared" si="2"/>
      </c>
      <c r="E29" s="33"/>
      <c r="F29" s="21">
        <v>28</v>
      </c>
      <c r="G29" s="38" t="str">
        <f>'決算書'!C31</f>
        <v>?</v>
      </c>
      <c r="H29" s="58">
        <f t="shared" si="1"/>
        <v>0</v>
      </c>
      <c r="I29" s="14"/>
      <c r="K29"/>
      <c r="L29"/>
      <c r="M29"/>
      <c r="N29"/>
      <c r="O29"/>
      <c r="P29"/>
      <c r="Q29"/>
      <c r="R29"/>
      <c r="S29"/>
      <c r="T29"/>
      <c r="U29"/>
      <c r="V29"/>
    </row>
    <row r="30" spans="1:22" ht="18">
      <c r="A30" s="28"/>
      <c r="B30" s="81"/>
      <c r="C30" s="29"/>
      <c r="D30" s="5">
        <f t="shared" si="2"/>
      </c>
      <c r="E30" s="33"/>
      <c r="F30" s="21">
        <v>29</v>
      </c>
      <c r="G30" s="38" t="str">
        <f>'決算書'!C32</f>
        <v>?</v>
      </c>
      <c r="H30" s="58">
        <f t="shared" si="1"/>
        <v>0</v>
      </c>
      <c r="I30" s="14"/>
      <c r="K30"/>
      <c r="L30"/>
      <c r="M30"/>
      <c r="N30"/>
      <c r="O30"/>
      <c r="P30"/>
      <c r="Q30"/>
      <c r="R30"/>
      <c r="S30"/>
      <c r="T30"/>
      <c r="U30"/>
      <c r="V30"/>
    </row>
    <row r="31" spans="1:22" ht="18">
      <c r="A31" s="28"/>
      <c r="B31" s="81"/>
      <c r="C31" s="29"/>
      <c r="D31" s="5">
        <f t="shared" si="2"/>
      </c>
      <c r="E31" s="33"/>
      <c r="F31" s="21">
        <v>30</v>
      </c>
      <c r="G31" s="38" t="str">
        <f>'決算書'!C33</f>
        <v>?</v>
      </c>
      <c r="H31" s="58">
        <f t="shared" si="1"/>
        <v>0</v>
      </c>
      <c r="I31" s="14"/>
      <c r="K31"/>
      <c r="L31"/>
      <c r="M31"/>
      <c r="N31"/>
      <c r="O31"/>
      <c r="P31"/>
      <c r="Q31"/>
      <c r="R31"/>
      <c r="S31"/>
      <c r="T31"/>
      <c r="U31"/>
      <c r="V31"/>
    </row>
    <row r="32" spans="1:22" ht="18">
      <c r="A32" s="28"/>
      <c r="B32" s="81"/>
      <c r="C32" s="29"/>
      <c r="D32" s="5">
        <f t="shared" si="2"/>
      </c>
      <c r="E32" s="33"/>
      <c r="F32" s="21">
        <v>31</v>
      </c>
      <c r="G32" s="38" t="str">
        <f>'決算書'!C34</f>
        <v>?</v>
      </c>
      <c r="H32" s="58">
        <f t="shared" si="1"/>
        <v>0</v>
      </c>
      <c r="I32" s="14"/>
      <c r="K32"/>
      <c r="L32"/>
      <c r="M32"/>
      <c r="N32"/>
      <c r="O32"/>
      <c r="P32"/>
      <c r="Q32"/>
      <c r="R32"/>
      <c r="S32"/>
      <c r="T32"/>
      <c r="U32"/>
      <c r="V32"/>
    </row>
    <row r="33" spans="1:22" ht="18.75" thickBot="1">
      <c r="A33" s="28"/>
      <c r="B33" s="81"/>
      <c r="C33" s="29"/>
      <c r="D33" s="5">
        <f t="shared" si="2"/>
      </c>
      <c r="E33" s="33"/>
      <c r="F33" s="22">
        <v>32</v>
      </c>
      <c r="G33" s="42" t="str">
        <f>'決算書'!C35</f>
        <v>消費税</v>
      </c>
      <c r="H33" s="60">
        <f t="shared" si="1"/>
        <v>0</v>
      </c>
      <c r="I33" s="14"/>
      <c r="K33"/>
      <c r="L33"/>
      <c r="M33"/>
      <c r="N33"/>
      <c r="O33"/>
      <c r="P33"/>
      <c r="Q33"/>
      <c r="R33"/>
      <c r="S33"/>
      <c r="T33"/>
      <c r="U33"/>
      <c r="V33"/>
    </row>
    <row r="34" spans="1:22" ht="18.75" thickBot="1">
      <c r="A34" s="28"/>
      <c r="B34" s="81"/>
      <c r="C34" s="29"/>
      <c r="D34" s="5">
        <f t="shared" si="2"/>
      </c>
      <c r="E34" s="33"/>
      <c r="F34" s="23">
        <v>33</v>
      </c>
      <c r="G34" s="36" t="str">
        <f>'決算書'!C36</f>
        <v>計</v>
      </c>
      <c r="H34" s="54">
        <f>SUM(H9:H33)</f>
        <v>5200</v>
      </c>
      <c r="I34" s="14"/>
      <c r="K34"/>
      <c r="L34"/>
      <c r="M34"/>
      <c r="N34"/>
      <c r="O34"/>
      <c r="P34"/>
      <c r="Q34"/>
      <c r="R34"/>
      <c r="S34"/>
      <c r="T34"/>
      <c r="U34"/>
      <c r="V34"/>
    </row>
    <row r="35" spans="1:22" ht="18.75" thickBot="1">
      <c r="A35" s="28"/>
      <c r="B35" s="81"/>
      <c r="C35" s="29"/>
      <c r="D35" s="5">
        <f aca="true" t="shared" si="3" ref="D35:D50">IF(OR(C35&lt;1,C35=2,C35&gt;52,(AND(C35&gt;32,C35&lt;40)),(AND(C35&gt;40,C35&lt;50)),(AND(C35&gt;3,C35&lt;8))),"",VLOOKUP(C35,$F$2:$G$53,2))</f>
      </c>
      <c r="E35" s="33"/>
      <c r="F35" s="23">
        <v>34</v>
      </c>
      <c r="G35" s="40" t="str">
        <f>'決算書'!C37</f>
        <v>差引金額（７-33）</v>
      </c>
      <c r="H35" s="54">
        <f>IF(ISERROR(H8-H34)=TRUE,0,(H8-H34))</f>
        <v>-5200</v>
      </c>
      <c r="I35" s="14"/>
      <c r="K35"/>
      <c r="L35"/>
      <c r="M35"/>
      <c r="N35"/>
      <c r="O35"/>
      <c r="P35"/>
      <c r="Q35"/>
      <c r="R35"/>
      <c r="S35"/>
      <c r="T35"/>
      <c r="U35"/>
      <c r="V35"/>
    </row>
    <row r="36" spans="1:22" ht="18">
      <c r="A36" s="28"/>
      <c r="B36" s="81"/>
      <c r="C36" s="29"/>
      <c r="D36" s="5">
        <f t="shared" si="3"/>
      </c>
      <c r="E36" s="33"/>
      <c r="F36" s="9">
        <v>35</v>
      </c>
      <c r="G36" s="43" t="str">
        <f>'決算書'!C38</f>
        <v>貸倒引当金</v>
      </c>
      <c r="H36" s="56"/>
      <c r="I36" s="14"/>
      <c r="K36"/>
      <c r="L36"/>
      <c r="M36"/>
      <c r="N36"/>
      <c r="O36"/>
      <c r="P36"/>
      <c r="Q36"/>
      <c r="R36"/>
      <c r="S36"/>
      <c r="T36"/>
      <c r="U36"/>
      <c r="V36"/>
    </row>
    <row r="37" spans="1:22" ht="18">
      <c r="A37" s="28"/>
      <c r="B37" s="81"/>
      <c r="C37" s="29"/>
      <c r="D37" s="5">
        <f t="shared" si="3"/>
      </c>
      <c r="E37" s="33"/>
      <c r="F37" s="10">
        <v>36</v>
      </c>
      <c r="G37" s="38" t="str">
        <f>'決算書'!C39</f>
        <v>?</v>
      </c>
      <c r="H37" s="58"/>
      <c r="I37" s="14"/>
      <c r="K37" s="16"/>
      <c r="L37"/>
      <c r="M37"/>
      <c r="N37"/>
      <c r="O37"/>
      <c r="P37"/>
      <c r="Q37"/>
      <c r="R37"/>
      <c r="S37"/>
      <c r="T37"/>
      <c r="U37"/>
      <c r="V37"/>
    </row>
    <row r="38" spans="1:22" ht="18">
      <c r="A38" s="28"/>
      <c r="B38" s="81"/>
      <c r="C38" s="29"/>
      <c r="D38" s="5">
        <f t="shared" si="3"/>
      </c>
      <c r="E38" s="33"/>
      <c r="F38" s="10">
        <v>37</v>
      </c>
      <c r="G38" s="38" t="str">
        <f>'決算書'!C40</f>
        <v>?</v>
      </c>
      <c r="H38" s="58"/>
      <c r="I38" s="14"/>
      <c r="K38"/>
      <c r="L38"/>
      <c r="M38"/>
      <c r="N38"/>
      <c r="O38"/>
      <c r="P38"/>
      <c r="Q38"/>
      <c r="R38"/>
      <c r="S38"/>
      <c r="T38"/>
      <c r="U38"/>
      <c r="V38"/>
    </row>
    <row r="39" spans="1:22" ht="18">
      <c r="A39" s="28"/>
      <c r="B39" s="81"/>
      <c r="C39" s="29"/>
      <c r="D39" s="5">
        <f t="shared" si="3"/>
      </c>
      <c r="E39" s="33"/>
      <c r="F39" s="10">
        <v>38</v>
      </c>
      <c r="G39" s="38" t="str">
        <f>'決算書'!C41</f>
        <v>?</v>
      </c>
      <c r="H39" s="58"/>
      <c r="I39" s="14"/>
      <c r="K39"/>
      <c r="L39"/>
      <c r="M39"/>
      <c r="N39"/>
      <c r="O39"/>
      <c r="P39"/>
      <c r="Q39"/>
      <c r="R39"/>
      <c r="S39"/>
      <c r="T39"/>
      <c r="U39"/>
      <c r="V39"/>
    </row>
    <row r="40" spans="1:22" ht="18.75" thickBot="1">
      <c r="A40" s="28"/>
      <c r="B40" s="81"/>
      <c r="C40" s="29"/>
      <c r="D40" s="5">
        <f t="shared" si="3"/>
      </c>
      <c r="E40" s="33"/>
      <c r="F40" s="20">
        <v>39</v>
      </c>
      <c r="G40" s="42" t="str">
        <f>'決算書'!C42</f>
        <v>計</v>
      </c>
      <c r="H40" s="60">
        <f>SUM(H36:H39)</f>
        <v>0</v>
      </c>
      <c r="I40" s="14"/>
      <c r="K40"/>
      <c r="L40"/>
      <c r="M40"/>
      <c r="N40"/>
      <c r="O40"/>
      <c r="P40"/>
      <c r="Q40"/>
      <c r="R40"/>
      <c r="S40"/>
      <c r="T40"/>
      <c r="U40"/>
      <c r="V40"/>
    </row>
    <row r="41" spans="1:22" ht="18">
      <c r="A41" s="28"/>
      <c r="B41" s="81"/>
      <c r="C41" s="29"/>
      <c r="D41" s="5">
        <f t="shared" si="3"/>
      </c>
      <c r="E41" s="33"/>
      <c r="F41" s="9">
        <v>40</v>
      </c>
      <c r="G41" s="41" t="str">
        <f>'決算書'!C43</f>
        <v>専従者給与</v>
      </c>
      <c r="H41" s="56">
        <f>SUMIF($C$2:$C$201,F41,$E$2:$E$201)</f>
        <v>0</v>
      </c>
      <c r="I41" s="14"/>
      <c r="K41"/>
      <c r="L41"/>
      <c r="M41"/>
      <c r="N41"/>
      <c r="O41"/>
      <c r="P41"/>
      <c r="Q41"/>
      <c r="R41"/>
      <c r="S41"/>
      <c r="T41"/>
      <c r="U41"/>
      <c r="V41"/>
    </row>
    <row r="42" spans="1:22" ht="18">
      <c r="A42" s="28"/>
      <c r="B42" s="81"/>
      <c r="C42" s="29"/>
      <c r="D42" s="5">
        <f t="shared" si="3"/>
      </c>
      <c r="E42" s="33"/>
      <c r="F42" s="10">
        <v>41</v>
      </c>
      <c r="G42" s="43" t="str">
        <f>'決算書'!C44</f>
        <v>貸倒引当金</v>
      </c>
      <c r="H42" s="58"/>
      <c r="I42" s="14"/>
      <c r="K42"/>
      <c r="L42"/>
      <c r="M42"/>
      <c r="N42"/>
      <c r="O42"/>
      <c r="P42"/>
      <c r="Q42"/>
      <c r="R42"/>
      <c r="S42"/>
      <c r="T42"/>
      <c r="U42"/>
      <c r="V42"/>
    </row>
    <row r="43" spans="1:22" ht="18">
      <c r="A43" s="28"/>
      <c r="B43" s="81"/>
      <c r="C43" s="29"/>
      <c r="D43" s="5">
        <f t="shared" si="3"/>
      </c>
      <c r="E43" s="33"/>
      <c r="F43" s="10">
        <v>42</v>
      </c>
      <c r="G43" s="38" t="str">
        <f>'決算書'!C45</f>
        <v>?</v>
      </c>
      <c r="H43" s="58"/>
      <c r="I43" s="14"/>
      <c r="K43"/>
      <c r="L43"/>
      <c r="M43"/>
      <c r="N43"/>
      <c r="O43"/>
      <c r="P43"/>
      <c r="Q43"/>
      <c r="R43"/>
      <c r="S43"/>
      <c r="T43"/>
      <c r="U43"/>
      <c r="V43"/>
    </row>
    <row r="44" spans="1:22" ht="18">
      <c r="A44" s="28"/>
      <c r="B44" s="81"/>
      <c r="C44" s="29"/>
      <c r="D44" s="5">
        <f t="shared" si="3"/>
      </c>
      <c r="E44" s="33"/>
      <c r="F44" s="10">
        <v>43</v>
      </c>
      <c r="G44" s="38" t="str">
        <f>'決算書'!C46</f>
        <v>?</v>
      </c>
      <c r="H44" s="58"/>
      <c r="I44" s="14"/>
      <c r="K44"/>
      <c r="L44"/>
      <c r="M44"/>
      <c r="N44"/>
      <c r="O44"/>
      <c r="P44"/>
      <c r="Q44"/>
      <c r="R44"/>
      <c r="S44"/>
      <c r="T44"/>
      <c r="U44"/>
      <c r="V44"/>
    </row>
    <row r="45" spans="1:22" ht="18">
      <c r="A45" s="28"/>
      <c r="B45" s="81"/>
      <c r="C45" s="29"/>
      <c r="D45" s="5">
        <f t="shared" si="3"/>
      </c>
      <c r="E45" s="33"/>
      <c r="F45" s="10">
        <v>44</v>
      </c>
      <c r="G45" s="38" t="str">
        <f>'決算書'!C47</f>
        <v>?</v>
      </c>
      <c r="H45" s="58"/>
      <c r="I45" s="14"/>
      <c r="K45"/>
      <c r="L45"/>
      <c r="M45"/>
      <c r="N45"/>
      <c r="O45"/>
      <c r="P45"/>
      <c r="Q45"/>
      <c r="R45"/>
      <c r="S45"/>
      <c r="T45"/>
      <c r="U45"/>
      <c r="V45"/>
    </row>
    <row r="46" spans="1:22" ht="18.75" thickBot="1">
      <c r="A46" s="28"/>
      <c r="B46" s="81"/>
      <c r="C46" s="29"/>
      <c r="D46" s="5">
        <f t="shared" si="3"/>
      </c>
      <c r="E46" s="33"/>
      <c r="F46" s="20">
        <v>45</v>
      </c>
      <c r="G46" s="42" t="str">
        <f>'決算書'!C48</f>
        <v>計</v>
      </c>
      <c r="H46" s="60">
        <f>SUM(H41:H45)</f>
        <v>0</v>
      </c>
      <c r="I46" s="14"/>
      <c r="K46"/>
      <c r="L46"/>
      <c r="M46"/>
      <c r="N46"/>
      <c r="O46"/>
      <c r="P46"/>
      <c r="Q46"/>
      <c r="R46"/>
      <c r="S46"/>
      <c r="T46"/>
      <c r="U46"/>
      <c r="V46"/>
    </row>
    <row r="47" spans="1:22" ht="18.75" thickBot="1">
      <c r="A47" s="28"/>
      <c r="B47" s="81"/>
      <c r="C47" s="29"/>
      <c r="D47" s="5">
        <f t="shared" si="3"/>
      </c>
      <c r="E47" s="33"/>
      <c r="F47" s="12">
        <v>46</v>
      </c>
      <c r="G47" s="40" t="str">
        <f>'決算書'!C49</f>
        <v>青控除前(34+39-45)</v>
      </c>
      <c r="H47" s="54">
        <f>IF(ISERROR(H35+H40-H46)=TRUE,0,(H35+H40-H46))</f>
        <v>-5200</v>
      </c>
      <c r="I47" s="14"/>
      <c r="K47"/>
      <c r="L47"/>
      <c r="M47"/>
      <c r="N47"/>
      <c r="O47"/>
      <c r="P47"/>
      <c r="Q47"/>
      <c r="R47"/>
      <c r="S47"/>
      <c r="T47"/>
      <c r="U47"/>
      <c r="V47"/>
    </row>
    <row r="48" spans="1:22" ht="18.75" thickBot="1">
      <c r="A48" s="28"/>
      <c r="B48" s="81"/>
      <c r="C48" s="29"/>
      <c r="D48" s="5">
        <f t="shared" si="3"/>
      </c>
      <c r="E48" s="33"/>
      <c r="F48" s="12">
        <v>47</v>
      </c>
      <c r="G48" s="43" t="str">
        <f>'決算書'!C50</f>
        <v>青色控除</v>
      </c>
      <c r="H48" s="54">
        <v>0</v>
      </c>
      <c r="I48" s="14"/>
      <c r="K48"/>
      <c r="L48"/>
      <c r="M48"/>
      <c r="N48"/>
      <c r="O48"/>
      <c r="P48"/>
      <c r="Q48"/>
      <c r="R48"/>
      <c r="S48"/>
      <c r="T48"/>
      <c r="U48"/>
      <c r="V48"/>
    </row>
    <row r="49" spans="1:22" ht="18.75" thickBot="1">
      <c r="A49" s="28"/>
      <c r="B49" s="81"/>
      <c r="C49" s="29"/>
      <c r="D49" s="5">
        <f t="shared" si="3"/>
      </c>
      <c r="E49" s="33"/>
      <c r="F49" s="12">
        <v>48</v>
      </c>
      <c r="G49" s="40" t="str">
        <f>'決算書'!C51</f>
        <v>所得金額(46-47)</v>
      </c>
      <c r="H49" s="54">
        <f>IF(ISERROR(H47-H48)=TRUE,0,(H47-H48))</f>
        <v>-5200</v>
      </c>
      <c r="I49" s="14"/>
      <c r="K49"/>
      <c r="L49"/>
      <c r="M49"/>
      <c r="N49"/>
      <c r="O49"/>
      <c r="P49"/>
      <c r="Q49"/>
      <c r="R49"/>
      <c r="S49"/>
      <c r="T49"/>
      <c r="U49"/>
      <c r="V49"/>
    </row>
    <row r="50" spans="1:22" ht="18.75" thickBot="1">
      <c r="A50" s="28"/>
      <c r="B50" s="81"/>
      <c r="C50" s="29"/>
      <c r="D50" s="5">
        <f t="shared" si="3"/>
      </c>
      <c r="E50" s="33"/>
      <c r="F50" s="12">
        <v>49</v>
      </c>
      <c r="G50" s="44" t="str">
        <f>'決算書'!C52</f>
        <v>売掛金</v>
      </c>
      <c r="H50" s="76">
        <v>0</v>
      </c>
      <c r="I50" s="14"/>
      <c r="K50"/>
      <c r="L50"/>
      <c r="M50"/>
      <c r="N50"/>
      <c r="O50"/>
      <c r="P50"/>
      <c r="Q50"/>
      <c r="R50"/>
      <c r="S50"/>
      <c r="T50"/>
      <c r="U50"/>
      <c r="V50"/>
    </row>
    <row r="51" spans="1:22" ht="18.75" thickBot="1">
      <c r="A51" s="28"/>
      <c r="B51" s="81"/>
      <c r="C51" s="29"/>
      <c r="D51" s="5">
        <f aca="true" t="shared" si="4" ref="D51:D66">IF(OR(C51&lt;1,C51=2,C51&gt;52,(AND(C51&gt;32,C51&lt;40)),(AND(C51&gt;40,C51&lt;50)),(AND(C51&gt;3,C51&lt;8))),"",VLOOKUP(C51,$F$2:$G$53,2))</f>
      </c>
      <c r="E51" s="33"/>
      <c r="F51" s="12">
        <v>50</v>
      </c>
      <c r="G51" s="45" t="str">
        <f>'決算書'!C53</f>
        <v>入金</v>
      </c>
      <c r="H51" s="62">
        <f>SUMIF($C$2:$C$201,F51,$E$2:$E$201)</f>
        <v>0</v>
      </c>
      <c r="I51" s="14"/>
      <c r="K51"/>
      <c r="L51"/>
      <c r="M51"/>
      <c r="N51"/>
      <c r="O51"/>
      <c r="P51"/>
      <c r="Q51"/>
      <c r="R51"/>
      <c r="S51"/>
      <c r="T51"/>
      <c r="U51"/>
      <c r="V51"/>
    </row>
    <row r="52" spans="1:22" ht="18.75" thickBot="1">
      <c r="A52" s="28"/>
      <c r="B52" s="81"/>
      <c r="C52" s="29"/>
      <c r="D52" s="5">
        <f t="shared" si="4"/>
      </c>
      <c r="E52" s="33"/>
      <c r="F52" s="78">
        <v>51</v>
      </c>
      <c r="G52" s="80" t="str">
        <f>'決算書'!C54</f>
        <v>元金</v>
      </c>
      <c r="H52" s="79">
        <f>SUMIF($C$2:$C$202,F52,$E$2:$E$202)</f>
        <v>0</v>
      </c>
      <c r="I52" s="14"/>
      <c r="K52"/>
      <c r="L52"/>
      <c r="M52"/>
      <c r="N52"/>
      <c r="O52"/>
      <c r="P52"/>
      <c r="Q52"/>
      <c r="R52"/>
      <c r="S52"/>
      <c r="T52"/>
      <c r="U52"/>
      <c r="V52"/>
    </row>
    <row r="53" spans="1:22" ht="18.75" thickBot="1">
      <c r="A53" s="28"/>
      <c r="B53" s="81"/>
      <c r="C53" s="29"/>
      <c r="D53" s="5">
        <f t="shared" si="4"/>
      </c>
      <c r="E53" s="33"/>
      <c r="F53" s="78">
        <v>52</v>
      </c>
      <c r="G53" s="45" t="str">
        <f>'決算書'!C55</f>
        <v>借入</v>
      </c>
      <c r="H53" s="79">
        <f>SUMIF($C$2:$C$202,F53,$E$2:$E$202)</f>
        <v>0</v>
      </c>
      <c r="I53" s="14"/>
      <c r="K53"/>
      <c r="L53"/>
      <c r="M53"/>
      <c r="N53"/>
      <c r="O53"/>
      <c r="P53"/>
      <c r="Q53"/>
      <c r="R53"/>
      <c r="S53"/>
      <c r="T53"/>
      <c r="U53"/>
      <c r="V53"/>
    </row>
    <row r="54" spans="1:22" ht="18">
      <c r="A54" s="28"/>
      <c r="B54" s="81"/>
      <c r="C54" s="29"/>
      <c r="D54" s="5">
        <f t="shared" si="4"/>
      </c>
      <c r="E54" s="33"/>
      <c r="I54" s="14"/>
      <c r="K54"/>
      <c r="L54"/>
      <c r="M54"/>
      <c r="N54"/>
      <c r="O54"/>
      <c r="P54"/>
      <c r="Q54"/>
      <c r="R54"/>
      <c r="S54"/>
      <c r="T54"/>
      <c r="U54"/>
      <c r="V54"/>
    </row>
    <row r="55" spans="1:22" ht="18">
      <c r="A55" s="28"/>
      <c r="B55" s="81"/>
      <c r="C55" s="29"/>
      <c r="D55" s="5">
        <f t="shared" si="4"/>
      </c>
      <c r="E55" s="33"/>
      <c r="I55" s="14"/>
      <c r="K55"/>
      <c r="L55"/>
      <c r="M55"/>
      <c r="N55"/>
      <c r="O55"/>
      <c r="P55"/>
      <c r="Q55"/>
      <c r="R55"/>
      <c r="S55"/>
      <c r="T55"/>
      <c r="U55"/>
      <c r="V55"/>
    </row>
    <row r="56" spans="1:22" ht="18">
      <c r="A56" s="28"/>
      <c r="B56" s="81"/>
      <c r="C56" s="29"/>
      <c r="D56" s="5">
        <f t="shared" si="4"/>
      </c>
      <c r="E56" s="33"/>
      <c r="I56" s="14"/>
      <c r="K56"/>
      <c r="L56"/>
      <c r="M56"/>
      <c r="N56"/>
      <c r="O56"/>
      <c r="P56"/>
      <c r="Q56"/>
      <c r="R56"/>
      <c r="S56"/>
      <c r="T56"/>
      <c r="U56"/>
      <c r="V56"/>
    </row>
    <row r="57" spans="1:22" ht="18">
      <c r="A57" s="28"/>
      <c r="B57" s="81"/>
      <c r="C57" s="29"/>
      <c r="D57" s="5">
        <f t="shared" si="4"/>
      </c>
      <c r="E57" s="33"/>
      <c r="I57" s="14"/>
      <c r="K57"/>
      <c r="L57"/>
      <c r="M57"/>
      <c r="N57"/>
      <c r="O57"/>
      <c r="P57"/>
      <c r="Q57"/>
      <c r="R57"/>
      <c r="S57"/>
      <c r="T57"/>
      <c r="U57"/>
      <c r="V57"/>
    </row>
    <row r="58" spans="1:22" ht="18">
      <c r="A58" s="28"/>
      <c r="B58" s="81"/>
      <c r="C58" s="29"/>
      <c r="D58" s="5">
        <f t="shared" si="4"/>
      </c>
      <c r="E58" s="33"/>
      <c r="I58" s="14"/>
      <c r="K58"/>
      <c r="L58"/>
      <c r="M58"/>
      <c r="N58"/>
      <c r="O58"/>
      <c r="P58"/>
      <c r="Q58"/>
      <c r="R58"/>
      <c r="S58"/>
      <c r="T58"/>
      <c r="U58"/>
      <c r="V58"/>
    </row>
    <row r="59" spans="1:22" ht="18">
      <c r="A59" s="28"/>
      <c r="B59" s="81"/>
      <c r="C59" s="29"/>
      <c r="D59" s="5">
        <f t="shared" si="4"/>
      </c>
      <c r="E59" s="33"/>
      <c r="I59" s="14"/>
      <c r="K59"/>
      <c r="L59"/>
      <c r="M59"/>
      <c r="N59"/>
      <c r="O59"/>
      <c r="P59"/>
      <c r="Q59"/>
      <c r="R59"/>
      <c r="S59"/>
      <c r="T59"/>
      <c r="U59"/>
      <c r="V59"/>
    </row>
    <row r="60" spans="1:22" ht="18">
      <c r="A60" s="28"/>
      <c r="B60" s="81"/>
      <c r="C60" s="29"/>
      <c r="D60" s="5">
        <f t="shared" si="4"/>
      </c>
      <c r="E60" s="33"/>
      <c r="I60" s="14"/>
      <c r="K60"/>
      <c r="L60"/>
      <c r="M60"/>
      <c r="N60"/>
      <c r="O60"/>
      <c r="P60"/>
      <c r="Q60"/>
      <c r="R60"/>
      <c r="S60"/>
      <c r="T60"/>
      <c r="U60"/>
      <c r="V60"/>
    </row>
    <row r="61" spans="1:22" ht="18">
      <c r="A61" s="28"/>
      <c r="B61" s="81"/>
      <c r="C61" s="29"/>
      <c r="D61" s="5">
        <f t="shared" si="4"/>
      </c>
      <c r="E61" s="33"/>
      <c r="I61" s="14"/>
      <c r="K61"/>
      <c r="L61"/>
      <c r="M61"/>
      <c r="N61"/>
      <c r="O61"/>
      <c r="P61"/>
      <c r="Q61"/>
      <c r="R61"/>
      <c r="S61"/>
      <c r="T61"/>
      <c r="U61"/>
      <c r="V61"/>
    </row>
    <row r="62" spans="1:5" ht="18">
      <c r="A62" s="28"/>
      <c r="B62" s="81"/>
      <c r="C62" s="29"/>
      <c r="D62" s="5">
        <f t="shared" si="4"/>
      </c>
      <c r="E62" s="33"/>
    </row>
    <row r="63" spans="1:5" ht="18">
      <c r="A63" s="28"/>
      <c r="B63" s="81"/>
      <c r="C63" s="29"/>
      <c r="D63" s="5">
        <f t="shared" si="4"/>
      </c>
      <c r="E63" s="33"/>
    </row>
    <row r="64" spans="1:5" ht="18">
      <c r="A64" s="28"/>
      <c r="B64" s="81"/>
      <c r="C64" s="29"/>
      <c r="D64" s="5">
        <f t="shared" si="4"/>
      </c>
      <c r="E64" s="33"/>
    </row>
    <row r="65" spans="1:5" ht="18">
      <c r="A65" s="28"/>
      <c r="B65" s="81"/>
      <c r="C65" s="29"/>
      <c r="D65" s="5">
        <f t="shared" si="4"/>
      </c>
      <c r="E65" s="33"/>
    </row>
    <row r="66" spans="1:5" ht="18">
      <c r="A66" s="28"/>
      <c r="B66" s="81"/>
      <c r="C66" s="29"/>
      <c r="D66" s="5">
        <f t="shared" si="4"/>
      </c>
      <c r="E66" s="33"/>
    </row>
    <row r="67" spans="1:5" ht="18">
      <c r="A67" s="28"/>
      <c r="B67" s="81"/>
      <c r="C67" s="29"/>
      <c r="D67" s="5">
        <f aca="true" t="shared" si="5" ref="D67:D82">IF(OR(C67&lt;1,C67=2,C67&gt;52,(AND(C67&gt;32,C67&lt;40)),(AND(C67&gt;40,C67&lt;50)),(AND(C67&gt;3,C67&lt;8))),"",VLOOKUP(C67,$F$2:$G$53,2))</f>
      </c>
      <c r="E67" s="33"/>
    </row>
    <row r="68" spans="1:5" ht="18">
      <c r="A68" s="28"/>
      <c r="B68" s="81"/>
      <c r="C68" s="29"/>
      <c r="D68" s="5">
        <f t="shared" si="5"/>
      </c>
      <c r="E68" s="33"/>
    </row>
    <row r="69" spans="1:5" ht="18">
      <c r="A69" s="28"/>
      <c r="B69" s="81"/>
      <c r="C69" s="29"/>
      <c r="D69" s="5">
        <f t="shared" si="5"/>
      </c>
      <c r="E69" s="33"/>
    </row>
    <row r="70" spans="1:5" ht="18">
      <c r="A70" s="28"/>
      <c r="B70" s="81"/>
      <c r="C70" s="29"/>
      <c r="D70" s="5">
        <f t="shared" si="5"/>
      </c>
      <c r="E70" s="33"/>
    </row>
    <row r="71" spans="1:5" ht="18">
      <c r="A71" s="28"/>
      <c r="B71" s="81"/>
      <c r="C71" s="29"/>
      <c r="D71" s="5">
        <f t="shared" si="5"/>
      </c>
      <c r="E71" s="33"/>
    </row>
    <row r="72" spans="1:5" ht="18">
      <c r="A72" s="28"/>
      <c r="B72" s="81"/>
      <c r="C72" s="29"/>
      <c r="D72" s="5">
        <f t="shared" si="5"/>
      </c>
      <c r="E72" s="33"/>
    </row>
    <row r="73" spans="1:5" ht="18">
      <c r="A73" s="28"/>
      <c r="B73" s="81"/>
      <c r="C73" s="29"/>
      <c r="D73" s="5">
        <f t="shared" si="5"/>
      </c>
      <c r="E73" s="33"/>
    </row>
    <row r="74" spans="1:5" ht="18">
      <c r="A74" s="28"/>
      <c r="B74" s="81"/>
      <c r="C74" s="29"/>
      <c r="D74" s="5">
        <f t="shared" si="5"/>
      </c>
      <c r="E74" s="33"/>
    </row>
    <row r="75" spans="1:5" ht="18">
      <c r="A75" s="28"/>
      <c r="B75" s="81"/>
      <c r="C75" s="29"/>
      <c r="D75" s="5">
        <f t="shared" si="5"/>
      </c>
      <c r="E75" s="33"/>
    </row>
    <row r="76" spans="1:5" ht="18">
      <c r="A76" s="28"/>
      <c r="B76" s="81"/>
      <c r="C76" s="29"/>
      <c r="D76" s="5">
        <f t="shared" si="5"/>
      </c>
      <c r="E76" s="33"/>
    </row>
    <row r="77" spans="1:5" ht="18">
      <c r="A77" s="28"/>
      <c r="B77" s="81"/>
      <c r="C77" s="29"/>
      <c r="D77" s="5">
        <f t="shared" si="5"/>
      </c>
      <c r="E77" s="33"/>
    </row>
    <row r="78" spans="1:5" ht="18">
      <c r="A78" s="28"/>
      <c r="B78" s="81"/>
      <c r="C78" s="29"/>
      <c r="D78" s="5">
        <f t="shared" si="5"/>
      </c>
      <c r="E78" s="33"/>
    </row>
    <row r="79" spans="1:5" ht="18">
      <c r="A79" s="28"/>
      <c r="B79" s="81"/>
      <c r="C79" s="29"/>
      <c r="D79" s="5">
        <f t="shared" si="5"/>
      </c>
      <c r="E79" s="33"/>
    </row>
    <row r="80" spans="1:5" ht="18">
      <c r="A80" s="28"/>
      <c r="B80" s="81"/>
      <c r="C80" s="29"/>
      <c r="D80" s="5">
        <f t="shared" si="5"/>
      </c>
      <c r="E80" s="33"/>
    </row>
    <row r="81" spans="1:5" ht="18">
      <c r="A81" s="28"/>
      <c r="B81" s="81"/>
      <c r="C81" s="29"/>
      <c r="D81" s="5">
        <f t="shared" si="5"/>
      </c>
      <c r="E81" s="33"/>
    </row>
    <row r="82" spans="1:5" ht="18">
      <c r="A82" s="28"/>
      <c r="B82" s="81"/>
      <c r="C82" s="29"/>
      <c r="D82" s="5">
        <f t="shared" si="5"/>
      </c>
      <c r="E82" s="33"/>
    </row>
    <row r="83" spans="1:5" ht="18">
      <c r="A83" s="28"/>
      <c r="B83" s="81"/>
      <c r="C83" s="29"/>
      <c r="D83" s="5">
        <f aca="true" t="shared" si="6" ref="D83:D98">IF(OR(C83&lt;1,C83=2,C83&gt;52,(AND(C83&gt;32,C83&lt;40)),(AND(C83&gt;40,C83&lt;50)),(AND(C83&gt;3,C83&lt;8))),"",VLOOKUP(C83,$F$2:$G$53,2))</f>
      </c>
      <c r="E83" s="33"/>
    </row>
    <row r="84" spans="1:5" ht="18">
      <c r="A84" s="28"/>
      <c r="B84" s="81"/>
      <c r="C84" s="29"/>
      <c r="D84" s="5">
        <f t="shared" si="6"/>
      </c>
      <c r="E84" s="33"/>
    </row>
    <row r="85" spans="1:5" ht="18">
      <c r="A85" s="28"/>
      <c r="B85" s="81"/>
      <c r="C85" s="29"/>
      <c r="D85" s="5">
        <f t="shared" si="6"/>
      </c>
      <c r="E85" s="33"/>
    </row>
    <row r="86" spans="1:5" ht="18">
      <c r="A86" s="28"/>
      <c r="B86" s="81"/>
      <c r="C86" s="29"/>
      <c r="D86" s="5">
        <f t="shared" si="6"/>
      </c>
      <c r="E86" s="33"/>
    </row>
    <row r="87" spans="1:5" ht="18">
      <c r="A87" s="28"/>
      <c r="B87" s="81"/>
      <c r="C87" s="29"/>
      <c r="D87" s="5">
        <f t="shared" si="6"/>
      </c>
      <c r="E87" s="33"/>
    </row>
    <row r="88" spans="1:5" ht="18">
      <c r="A88" s="28"/>
      <c r="B88" s="81"/>
      <c r="C88" s="29"/>
      <c r="D88" s="5">
        <f t="shared" si="6"/>
      </c>
      <c r="E88" s="33"/>
    </row>
    <row r="89" spans="1:5" ht="18">
      <c r="A89" s="28"/>
      <c r="B89" s="81"/>
      <c r="C89" s="29"/>
      <c r="D89" s="5">
        <f t="shared" si="6"/>
      </c>
      <c r="E89" s="33"/>
    </row>
    <row r="90" spans="1:5" ht="18">
      <c r="A90" s="28"/>
      <c r="B90" s="81"/>
      <c r="C90" s="29"/>
      <c r="D90" s="5">
        <f t="shared" si="6"/>
      </c>
      <c r="E90" s="33"/>
    </row>
    <row r="91" spans="1:5" ht="18">
      <c r="A91" s="28"/>
      <c r="B91" s="81"/>
      <c r="C91" s="29"/>
      <c r="D91" s="5">
        <f t="shared" si="6"/>
      </c>
      <c r="E91" s="33"/>
    </row>
    <row r="92" spans="1:5" ht="18">
      <c r="A92" s="28"/>
      <c r="B92" s="81"/>
      <c r="C92" s="29"/>
      <c r="D92" s="5">
        <f t="shared" si="6"/>
      </c>
      <c r="E92" s="33"/>
    </row>
    <row r="93" spans="1:5" ht="18">
      <c r="A93" s="28"/>
      <c r="B93" s="81"/>
      <c r="C93" s="29"/>
      <c r="D93" s="5">
        <f t="shared" si="6"/>
      </c>
      <c r="E93" s="33"/>
    </row>
    <row r="94" spans="1:5" ht="18">
      <c r="A94" s="28"/>
      <c r="B94" s="81"/>
      <c r="C94" s="29"/>
      <c r="D94" s="5">
        <f t="shared" si="6"/>
      </c>
      <c r="E94" s="33"/>
    </row>
    <row r="95" spans="1:5" ht="18">
      <c r="A95" s="28"/>
      <c r="B95" s="81"/>
      <c r="C95" s="29"/>
      <c r="D95" s="5">
        <f t="shared" si="6"/>
      </c>
      <c r="E95" s="33"/>
    </row>
    <row r="96" spans="1:5" ht="18">
      <c r="A96" s="28"/>
      <c r="B96" s="81"/>
      <c r="C96" s="29"/>
      <c r="D96" s="5">
        <f t="shared" si="6"/>
      </c>
      <c r="E96" s="33"/>
    </row>
    <row r="97" spans="1:5" ht="18">
      <c r="A97" s="28"/>
      <c r="B97" s="81"/>
      <c r="C97" s="29"/>
      <c r="D97" s="5">
        <f t="shared" si="6"/>
      </c>
      <c r="E97" s="33"/>
    </row>
    <row r="98" spans="1:5" ht="18">
      <c r="A98" s="28"/>
      <c r="B98" s="81"/>
      <c r="C98" s="29"/>
      <c r="D98" s="5">
        <f t="shared" si="6"/>
      </c>
      <c r="E98" s="33"/>
    </row>
    <row r="99" spans="1:5" ht="18">
      <c r="A99" s="28"/>
      <c r="B99" s="81"/>
      <c r="C99" s="29"/>
      <c r="D99" s="5">
        <f aca="true" t="shared" si="7" ref="D99:D114">IF(OR(C99&lt;1,C99=2,C99&gt;52,(AND(C99&gt;32,C99&lt;40)),(AND(C99&gt;40,C99&lt;50)),(AND(C99&gt;3,C99&lt;8))),"",VLOOKUP(C99,$F$2:$G$53,2))</f>
      </c>
      <c r="E99" s="33"/>
    </row>
    <row r="100" spans="1:5" ht="18">
      <c r="A100" s="28"/>
      <c r="B100" s="81"/>
      <c r="C100" s="29"/>
      <c r="D100" s="5">
        <f t="shared" si="7"/>
      </c>
      <c r="E100" s="33"/>
    </row>
    <row r="101" spans="1:5" ht="18">
      <c r="A101" s="28"/>
      <c r="B101" s="81"/>
      <c r="C101" s="29"/>
      <c r="D101" s="5">
        <f t="shared" si="7"/>
      </c>
      <c r="E101" s="33"/>
    </row>
    <row r="102" spans="1:5" ht="18">
      <c r="A102" s="28"/>
      <c r="B102" s="81"/>
      <c r="C102" s="29"/>
      <c r="D102" s="5">
        <f t="shared" si="7"/>
      </c>
      <c r="E102" s="33"/>
    </row>
    <row r="103" spans="1:5" ht="18">
      <c r="A103" s="28"/>
      <c r="B103" s="81"/>
      <c r="C103" s="29"/>
      <c r="D103" s="5">
        <f t="shared" si="7"/>
      </c>
      <c r="E103" s="33"/>
    </row>
    <row r="104" spans="1:5" ht="18">
      <c r="A104" s="28"/>
      <c r="B104" s="81"/>
      <c r="C104" s="29"/>
      <c r="D104" s="5">
        <f t="shared" si="7"/>
      </c>
      <c r="E104" s="33"/>
    </row>
    <row r="105" spans="1:5" ht="18">
      <c r="A105" s="28"/>
      <c r="B105" s="81"/>
      <c r="C105" s="29"/>
      <c r="D105" s="5">
        <f t="shared" si="7"/>
      </c>
      <c r="E105" s="33"/>
    </row>
    <row r="106" spans="1:5" ht="18">
      <c r="A106" s="28"/>
      <c r="B106" s="81"/>
      <c r="C106" s="29"/>
      <c r="D106" s="5">
        <f t="shared" si="7"/>
      </c>
      <c r="E106" s="33"/>
    </row>
    <row r="107" spans="1:5" ht="18">
      <c r="A107" s="28"/>
      <c r="B107" s="81"/>
      <c r="C107" s="29"/>
      <c r="D107" s="5">
        <f t="shared" si="7"/>
      </c>
      <c r="E107" s="33"/>
    </row>
    <row r="108" spans="1:5" ht="18">
      <c r="A108" s="28"/>
      <c r="B108" s="81"/>
      <c r="C108" s="29"/>
      <c r="D108" s="5">
        <f t="shared" si="7"/>
      </c>
      <c r="E108" s="33"/>
    </row>
    <row r="109" spans="1:5" ht="18">
      <c r="A109" s="28"/>
      <c r="B109" s="81"/>
      <c r="C109" s="29"/>
      <c r="D109" s="5">
        <f t="shared" si="7"/>
      </c>
      <c r="E109" s="33"/>
    </row>
    <row r="110" spans="1:5" ht="18">
      <c r="A110" s="28"/>
      <c r="B110" s="81"/>
      <c r="C110" s="29"/>
      <c r="D110" s="5">
        <f t="shared" si="7"/>
      </c>
      <c r="E110" s="33"/>
    </row>
    <row r="111" spans="1:5" ht="18">
      <c r="A111" s="28"/>
      <c r="B111" s="81"/>
      <c r="C111" s="29"/>
      <c r="D111" s="5">
        <f t="shared" si="7"/>
      </c>
      <c r="E111" s="33"/>
    </row>
    <row r="112" spans="1:5" ht="18">
      <c r="A112" s="28"/>
      <c r="B112" s="81"/>
      <c r="C112" s="29"/>
      <c r="D112" s="5">
        <f t="shared" si="7"/>
      </c>
      <c r="E112" s="33"/>
    </row>
    <row r="113" spans="1:5" ht="18">
      <c r="A113" s="28"/>
      <c r="B113" s="81"/>
      <c r="C113" s="29"/>
      <c r="D113" s="5">
        <f t="shared" si="7"/>
      </c>
      <c r="E113" s="33"/>
    </row>
    <row r="114" spans="1:5" ht="18">
      <c r="A114" s="28"/>
      <c r="B114" s="81"/>
      <c r="C114" s="29"/>
      <c r="D114" s="5">
        <f t="shared" si="7"/>
      </c>
      <c r="E114" s="33"/>
    </row>
    <row r="115" spans="1:5" ht="18">
      <c r="A115" s="28"/>
      <c r="B115" s="81"/>
      <c r="C115" s="29"/>
      <c r="D115" s="5">
        <f aca="true" t="shared" si="8" ref="D115:D130">IF(OR(C115&lt;1,C115=2,C115&gt;52,(AND(C115&gt;32,C115&lt;40)),(AND(C115&gt;40,C115&lt;50)),(AND(C115&gt;3,C115&lt;8))),"",VLOOKUP(C115,$F$2:$G$53,2))</f>
      </c>
      <c r="E115" s="33"/>
    </row>
    <row r="116" spans="1:5" ht="18">
      <c r="A116" s="28"/>
      <c r="B116" s="81"/>
      <c r="C116" s="29"/>
      <c r="D116" s="5">
        <f t="shared" si="8"/>
      </c>
      <c r="E116" s="33"/>
    </row>
    <row r="117" spans="1:5" ht="18">
      <c r="A117" s="28"/>
      <c r="B117" s="81"/>
      <c r="C117" s="29"/>
      <c r="D117" s="5">
        <f t="shared" si="8"/>
      </c>
      <c r="E117" s="33"/>
    </row>
    <row r="118" spans="1:5" ht="18">
      <c r="A118" s="28"/>
      <c r="B118" s="81"/>
      <c r="C118" s="29"/>
      <c r="D118" s="5">
        <f t="shared" si="8"/>
      </c>
      <c r="E118" s="33"/>
    </row>
    <row r="119" spans="1:5" ht="18">
      <c r="A119" s="28"/>
      <c r="B119" s="81"/>
      <c r="C119" s="29"/>
      <c r="D119" s="5">
        <f t="shared" si="8"/>
      </c>
      <c r="E119" s="33"/>
    </row>
    <row r="120" spans="1:5" ht="18">
      <c r="A120" s="28"/>
      <c r="B120" s="81"/>
      <c r="C120" s="29"/>
      <c r="D120" s="5">
        <f t="shared" si="8"/>
      </c>
      <c r="E120" s="33"/>
    </row>
    <row r="121" spans="1:5" ht="18">
      <c r="A121" s="28"/>
      <c r="B121" s="81"/>
      <c r="C121" s="29"/>
      <c r="D121" s="5">
        <f t="shared" si="8"/>
      </c>
      <c r="E121" s="33"/>
    </row>
    <row r="122" spans="1:5" ht="18">
      <c r="A122" s="28"/>
      <c r="B122" s="81"/>
      <c r="C122" s="29"/>
      <c r="D122" s="5">
        <f t="shared" si="8"/>
      </c>
      <c r="E122" s="33"/>
    </row>
    <row r="123" spans="1:5" ht="18">
      <c r="A123" s="28"/>
      <c r="B123" s="81"/>
      <c r="C123" s="29"/>
      <c r="D123" s="5">
        <f t="shared" si="8"/>
      </c>
      <c r="E123" s="33"/>
    </row>
    <row r="124" spans="1:5" ht="18">
      <c r="A124" s="28"/>
      <c r="B124" s="81"/>
      <c r="C124" s="29"/>
      <c r="D124" s="5">
        <f t="shared" si="8"/>
      </c>
      <c r="E124" s="33"/>
    </row>
    <row r="125" spans="1:5" ht="18">
      <c r="A125" s="28"/>
      <c r="B125" s="81"/>
      <c r="C125" s="29"/>
      <c r="D125" s="5">
        <f t="shared" si="8"/>
      </c>
      <c r="E125" s="33"/>
    </row>
    <row r="126" spans="1:5" ht="18">
      <c r="A126" s="28"/>
      <c r="B126" s="81"/>
      <c r="C126" s="29"/>
      <c r="D126" s="5">
        <f t="shared" si="8"/>
      </c>
      <c r="E126" s="33"/>
    </row>
    <row r="127" spans="1:5" ht="18">
      <c r="A127" s="28"/>
      <c r="B127" s="81"/>
      <c r="C127" s="29"/>
      <c r="D127" s="5">
        <f t="shared" si="8"/>
      </c>
      <c r="E127" s="33"/>
    </row>
    <row r="128" spans="1:5" ht="18">
      <c r="A128" s="28"/>
      <c r="B128" s="81"/>
      <c r="C128" s="29"/>
      <c r="D128" s="5">
        <f t="shared" si="8"/>
      </c>
      <c r="E128" s="33"/>
    </row>
    <row r="129" spans="1:5" ht="18">
      <c r="A129" s="28"/>
      <c r="B129" s="81"/>
      <c r="C129" s="29"/>
      <c r="D129" s="5">
        <f t="shared" si="8"/>
      </c>
      <c r="E129" s="33"/>
    </row>
    <row r="130" spans="1:5" ht="18">
      <c r="A130" s="28"/>
      <c r="B130" s="81"/>
      <c r="C130" s="29"/>
      <c r="D130" s="5">
        <f t="shared" si="8"/>
      </c>
      <c r="E130" s="33"/>
    </row>
    <row r="131" spans="1:5" ht="18">
      <c r="A131" s="28"/>
      <c r="B131" s="81"/>
      <c r="C131" s="29"/>
      <c r="D131" s="5">
        <f aca="true" t="shared" si="9" ref="D131:D146">IF(OR(C131&lt;1,C131=2,C131&gt;52,(AND(C131&gt;32,C131&lt;40)),(AND(C131&gt;40,C131&lt;50)),(AND(C131&gt;3,C131&lt;8))),"",VLOOKUP(C131,$F$2:$G$53,2))</f>
      </c>
      <c r="E131" s="33"/>
    </row>
    <row r="132" spans="1:5" ht="18">
      <c r="A132" s="28"/>
      <c r="B132" s="81"/>
      <c r="C132" s="29"/>
      <c r="D132" s="5">
        <f t="shared" si="9"/>
      </c>
      <c r="E132" s="33"/>
    </row>
    <row r="133" spans="1:5" ht="18">
      <c r="A133" s="28"/>
      <c r="B133" s="81"/>
      <c r="C133" s="29"/>
      <c r="D133" s="5">
        <f t="shared" si="9"/>
      </c>
      <c r="E133" s="33"/>
    </row>
    <row r="134" spans="1:5" ht="18">
      <c r="A134" s="28"/>
      <c r="B134" s="81"/>
      <c r="C134" s="29"/>
      <c r="D134" s="5">
        <f t="shared" si="9"/>
      </c>
      <c r="E134" s="33"/>
    </row>
    <row r="135" spans="1:5" ht="18">
      <c r="A135" s="28"/>
      <c r="B135" s="81"/>
      <c r="C135" s="29"/>
      <c r="D135" s="5">
        <f t="shared" si="9"/>
      </c>
      <c r="E135" s="33"/>
    </row>
    <row r="136" spans="1:5" ht="18">
      <c r="A136" s="28"/>
      <c r="B136" s="81"/>
      <c r="C136" s="29"/>
      <c r="D136" s="5">
        <f t="shared" si="9"/>
      </c>
      <c r="E136" s="33"/>
    </row>
    <row r="137" spans="1:5" ht="18">
      <c r="A137" s="28"/>
      <c r="B137" s="81"/>
      <c r="C137" s="29"/>
      <c r="D137" s="5">
        <f t="shared" si="9"/>
      </c>
      <c r="E137" s="33"/>
    </row>
    <row r="138" spans="1:5" ht="18">
      <c r="A138" s="28"/>
      <c r="B138" s="81"/>
      <c r="C138" s="29"/>
      <c r="D138" s="5">
        <f t="shared" si="9"/>
      </c>
      <c r="E138" s="33"/>
    </row>
    <row r="139" spans="1:5" ht="18">
      <c r="A139" s="28"/>
      <c r="B139" s="81"/>
      <c r="C139" s="29"/>
      <c r="D139" s="5">
        <f t="shared" si="9"/>
      </c>
      <c r="E139" s="33"/>
    </row>
    <row r="140" spans="1:5" ht="18">
      <c r="A140" s="28"/>
      <c r="B140" s="81"/>
      <c r="C140" s="29"/>
      <c r="D140" s="5">
        <f t="shared" si="9"/>
      </c>
      <c r="E140" s="33"/>
    </row>
    <row r="141" spans="1:5" ht="18">
      <c r="A141" s="28"/>
      <c r="B141" s="81"/>
      <c r="C141" s="29"/>
      <c r="D141" s="5">
        <f t="shared" si="9"/>
      </c>
      <c r="E141" s="33"/>
    </row>
    <row r="142" spans="1:5" ht="18">
      <c r="A142" s="28"/>
      <c r="B142" s="81"/>
      <c r="C142" s="29"/>
      <c r="D142" s="5">
        <f t="shared" si="9"/>
      </c>
      <c r="E142" s="33"/>
    </row>
    <row r="143" spans="1:5" ht="18">
      <c r="A143" s="28"/>
      <c r="B143" s="81"/>
      <c r="C143" s="29"/>
      <c r="D143" s="5">
        <f t="shared" si="9"/>
      </c>
      <c r="E143" s="33"/>
    </row>
    <row r="144" spans="1:5" ht="18">
      <c r="A144" s="28"/>
      <c r="B144" s="81"/>
      <c r="C144" s="29"/>
      <c r="D144" s="5">
        <f t="shared" si="9"/>
      </c>
      <c r="E144" s="33"/>
    </row>
    <row r="145" spans="1:5" ht="18">
      <c r="A145" s="28"/>
      <c r="B145" s="81"/>
      <c r="C145" s="29"/>
      <c r="D145" s="5">
        <f t="shared" si="9"/>
      </c>
      <c r="E145" s="33"/>
    </row>
    <row r="146" spans="1:5" ht="18">
      <c r="A146" s="28"/>
      <c r="B146" s="81"/>
      <c r="C146" s="29"/>
      <c r="D146" s="5">
        <f t="shared" si="9"/>
      </c>
      <c r="E146" s="33"/>
    </row>
    <row r="147" spans="1:5" ht="18">
      <c r="A147" s="28"/>
      <c r="B147" s="81"/>
      <c r="C147" s="29"/>
      <c r="D147" s="5">
        <f aca="true" t="shared" si="10" ref="D147:D162">IF(OR(C147&lt;1,C147=2,C147&gt;52,(AND(C147&gt;32,C147&lt;40)),(AND(C147&gt;40,C147&lt;50)),(AND(C147&gt;3,C147&lt;8))),"",VLOOKUP(C147,$F$2:$G$53,2))</f>
      </c>
      <c r="E147" s="33"/>
    </row>
    <row r="148" spans="1:5" ht="18">
      <c r="A148" s="28"/>
      <c r="B148" s="81"/>
      <c r="C148" s="29"/>
      <c r="D148" s="5">
        <f t="shared" si="10"/>
      </c>
      <c r="E148" s="33"/>
    </row>
    <row r="149" spans="1:5" ht="18">
      <c r="A149" s="28"/>
      <c r="B149" s="81"/>
      <c r="C149" s="29"/>
      <c r="D149" s="5">
        <f t="shared" si="10"/>
      </c>
      <c r="E149" s="33"/>
    </row>
    <row r="150" spans="1:5" ht="18">
      <c r="A150" s="28"/>
      <c r="B150" s="81"/>
      <c r="C150" s="29"/>
      <c r="D150" s="5">
        <f t="shared" si="10"/>
      </c>
      <c r="E150" s="33"/>
    </row>
    <row r="151" spans="1:5" ht="18">
      <c r="A151" s="28"/>
      <c r="B151" s="81"/>
      <c r="C151" s="29"/>
      <c r="D151" s="5">
        <f t="shared" si="10"/>
      </c>
      <c r="E151" s="33"/>
    </row>
    <row r="152" spans="1:5" ht="18">
      <c r="A152" s="28"/>
      <c r="B152" s="81"/>
      <c r="C152" s="29"/>
      <c r="D152" s="5">
        <f t="shared" si="10"/>
      </c>
      <c r="E152" s="33"/>
    </row>
    <row r="153" spans="1:5" ht="18">
      <c r="A153" s="28"/>
      <c r="B153" s="81"/>
      <c r="C153" s="29"/>
      <c r="D153" s="5">
        <f t="shared" si="10"/>
      </c>
      <c r="E153" s="33"/>
    </row>
    <row r="154" spans="1:5" ht="18">
      <c r="A154" s="28"/>
      <c r="D154" s="5">
        <f t="shared" si="10"/>
      </c>
      <c r="E154" s="33"/>
    </row>
    <row r="155" spans="1:5" ht="18">
      <c r="A155" s="28"/>
      <c r="D155" s="5">
        <f t="shared" si="10"/>
      </c>
      <c r="E155" s="33"/>
    </row>
    <row r="156" spans="1:5" ht="18">
      <c r="A156" s="28"/>
      <c r="D156" s="5">
        <f t="shared" si="10"/>
      </c>
      <c r="E156" s="33"/>
    </row>
    <row r="157" spans="1:5" ht="18">
      <c r="A157" s="28"/>
      <c r="D157" s="5">
        <f t="shared" si="10"/>
      </c>
      <c r="E157" s="33"/>
    </row>
    <row r="158" spans="1:5" ht="18">
      <c r="A158" s="28"/>
      <c r="D158" s="5">
        <f t="shared" si="10"/>
      </c>
      <c r="E158" s="33"/>
    </row>
    <row r="159" spans="1:5" ht="18">
      <c r="A159" s="28"/>
      <c r="D159" s="5">
        <f t="shared" si="10"/>
      </c>
      <c r="E159" s="33"/>
    </row>
    <row r="160" spans="1:5" ht="18">
      <c r="A160" s="28"/>
      <c r="D160" s="5">
        <f t="shared" si="10"/>
      </c>
      <c r="E160" s="33"/>
    </row>
    <row r="161" spans="1:5" ht="18">
      <c r="A161" s="28"/>
      <c r="D161" s="5">
        <f t="shared" si="10"/>
      </c>
      <c r="E161" s="33"/>
    </row>
    <row r="162" spans="1:5" ht="18">
      <c r="A162" s="28"/>
      <c r="D162" s="5">
        <f t="shared" si="10"/>
      </c>
      <c r="E162" s="33"/>
    </row>
    <row r="163" spans="1:5" ht="18">
      <c r="A163" s="28"/>
      <c r="D163" s="5">
        <f aca="true" t="shared" si="11" ref="D163:D178">IF(OR(C163&lt;1,C163=2,C163&gt;52,(AND(C163&gt;32,C163&lt;40)),(AND(C163&gt;40,C163&lt;50)),(AND(C163&gt;3,C163&lt;8))),"",VLOOKUP(C163,$F$2:$G$53,2))</f>
      </c>
      <c r="E163" s="33"/>
    </row>
    <row r="164" spans="1:5" ht="18">
      <c r="A164" s="28"/>
      <c r="D164" s="5">
        <f t="shared" si="11"/>
      </c>
      <c r="E164" s="33"/>
    </row>
    <row r="165" spans="1:5" ht="18">
      <c r="A165" s="28"/>
      <c r="D165" s="5">
        <f t="shared" si="11"/>
      </c>
      <c r="E165" s="33"/>
    </row>
    <row r="166" spans="1:5" ht="18">
      <c r="A166" s="28"/>
      <c r="D166" s="5">
        <f t="shared" si="11"/>
      </c>
      <c r="E166" s="33"/>
    </row>
    <row r="167" spans="1:5" ht="18">
      <c r="A167" s="28"/>
      <c r="D167" s="5">
        <f t="shared" si="11"/>
      </c>
      <c r="E167" s="33"/>
    </row>
    <row r="168" spans="1:5" ht="18">
      <c r="A168" s="28"/>
      <c r="D168" s="5">
        <f t="shared" si="11"/>
      </c>
      <c r="E168" s="33"/>
    </row>
    <row r="169" spans="1:5" ht="18">
      <c r="A169" s="28"/>
      <c r="D169" s="5">
        <f t="shared" si="11"/>
      </c>
      <c r="E169" s="33"/>
    </row>
    <row r="170" spans="1:5" ht="18">
      <c r="A170" s="28"/>
      <c r="D170" s="5">
        <f t="shared" si="11"/>
      </c>
      <c r="E170" s="33"/>
    </row>
    <row r="171" spans="1:5" ht="18">
      <c r="A171" s="28"/>
      <c r="D171" s="5">
        <f t="shared" si="11"/>
      </c>
      <c r="E171" s="33"/>
    </row>
    <row r="172" spans="1:5" ht="18">
      <c r="A172" s="28"/>
      <c r="D172" s="5">
        <f t="shared" si="11"/>
      </c>
      <c r="E172" s="33"/>
    </row>
    <row r="173" spans="1:5" ht="18">
      <c r="A173" s="28"/>
      <c r="D173" s="5">
        <f t="shared" si="11"/>
      </c>
      <c r="E173" s="33"/>
    </row>
    <row r="174" spans="1:5" ht="18">
      <c r="A174" s="28"/>
      <c r="D174" s="5">
        <f t="shared" si="11"/>
      </c>
      <c r="E174" s="33"/>
    </row>
    <row r="175" spans="1:5" ht="18">
      <c r="A175" s="28"/>
      <c r="D175" s="5">
        <f t="shared" si="11"/>
      </c>
      <c r="E175" s="33"/>
    </row>
    <row r="176" spans="1:5" ht="18">
      <c r="A176" s="28"/>
      <c r="D176" s="5">
        <f t="shared" si="11"/>
      </c>
      <c r="E176" s="33"/>
    </row>
    <row r="177" spans="1:5" ht="18">
      <c r="A177" s="28"/>
      <c r="D177" s="5">
        <f t="shared" si="11"/>
      </c>
      <c r="E177" s="33"/>
    </row>
    <row r="178" spans="1:5" ht="18">
      <c r="A178" s="28"/>
      <c r="D178" s="5">
        <f t="shared" si="11"/>
      </c>
      <c r="E178" s="33"/>
    </row>
    <row r="179" spans="1:5" ht="18">
      <c r="A179" s="28"/>
      <c r="D179" s="5">
        <f aca="true" t="shared" si="12" ref="D179:D194">IF(OR(C179&lt;1,C179=2,C179&gt;52,(AND(C179&gt;32,C179&lt;40)),(AND(C179&gt;40,C179&lt;50)),(AND(C179&gt;3,C179&lt;8))),"",VLOOKUP(C179,$F$2:$G$53,2))</f>
      </c>
      <c r="E179" s="33"/>
    </row>
    <row r="180" spans="1:5" ht="18">
      <c r="A180" s="28"/>
      <c r="D180" s="5">
        <f t="shared" si="12"/>
      </c>
      <c r="E180" s="33"/>
    </row>
    <row r="181" spans="1:5" ht="18">
      <c r="A181" s="28"/>
      <c r="D181" s="5">
        <f t="shared" si="12"/>
      </c>
      <c r="E181" s="33"/>
    </row>
    <row r="182" spans="1:5" ht="18">
      <c r="A182" s="28"/>
      <c r="D182" s="5">
        <f t="shared" si="12"/>
      </c>
      <c r="E182" s="33"/>
    </row>
    <row r="183" spans="1:5" ht="18">
      <c r="A183" s="28"/>
      <c r="D183" s="5">
        <f t="shared" si="12"/>
      </c>
      <c r="E183" s="33"/>
    </row>
    <row r="184" spans="1:5" ht="18">
      <c r="A184" s="28"/>
      <c r="D184" s="5">
        <f t="shared" si="12"/>
      </c>
      <c r="E184" s="33"/>
    </row>
    <row r="185" spans="1:5" ht="18">
      <c r="A185" s="28"/>
      <c r="D185" s="5">
        <f t="shared" si="12"/>
      </c>
      <c r="E185" s="33"/>
    </row>
    <row r="186" spans="1:5" ht="18">
      <c r="A186" s="28"/>
      <c r="D186" s="5">
        <f t="shared" si="12"/>
      </c>
      <c r="E186" s="33"/>
    </row>
    <row r="187" spans="1:5" ht="18">
      <c r="A187" s="28"/>
      <c r="D187" s="5">
        <f t="shared" si="12"/>
      </c>
      <c r="E187" s="33"/>
    </row>
    <row r="188" spans="1:5" ht="18">
      <c r="A188" s="28"/>
      <c r="D188" s="5">
        <f t="shared" si="12"/>
      </c>
      <c r="E188" s="33"/>
    </row>
    <row r="189" spans="1:5" ht="18">
      <c r="A189" s="28"/>
      <c r="D189" s="5">
        <f t="shared" si="12"/>
      </c>
      <c r="E189" s="33"/>
    </row>
    <row r="190" spans="1:5" ht="18">
      <c r="A190" s="28"/>
      <c r="D190" s="5">
        <f t="shared" si="12"/>
      </c>
      <c r="E190" s="33"/>
    </row>
    <row r="191" spans="1:5" ht="18">
      <c r="A191" s="28"/>
      <c r="D191" s="5">
        <f t="shared" si="12"/>
      </c>
      <c r="E191" s="33"/>
    </row>
    <row r="192" spans="1:5" ht="18">
      <c r="A192" s="28"/>
      <c r="D192" s="5">
        <f t="shared" si="12"/>
      </c>
      <c r="E192" s="33"/>
    </row>
    <row r="193" spans="1:5" ht="18">
      <c r="A193" s="28"/>
      <c r="D193" s="5">
        <f t="shared" si="12"/>
      </c>
      <c r="E193" s="33"/>
    </row>
    <row r="194" spans="1:5" ht="18">
      <c r="A194" s="28"/>
      <c r="D194" s="5">
        <f t="shared" si="12"/>
      </c>
      <c r="E194" s="33"/>
    </row>
    <row r="195" spans="1:5" ht="18">
      <c r="A195" s="28"/>
      <c r="D195" s="5">
        <f aca="true" t="shared" si="13" ref="D195:D200">IF(OR(C195&lt;1,C195=2,C195&gt;52,(AND(C195&gt;32,C195&lt;40)),(AND(C195&gt;40,C195&lt;50)),(AND(C195&gt;3,C195&lt;8))),"",VLOOKUP(C195,$F$2:$G$53,2))</f>
      </c>
      <c r="E195" s="33"/>
    </row>
    <row r="196" spans="1:5" ht="18">
      <c r="A196" s="28"/>
      <c r="D196" s="5">
        <f t="shared" si="13"/>
      </c>
      <c r="E196" s="33"/>
    </row>
    <row r="197" spans="1:5" ht="18">
      <c r="A197" s="28"/>
      <c r="D197" s="5">
        <f t="shared" si="13"/>
      </c>
      <c r="E197" s="33"/>
    </row>
    <row r="198" spans="1:5" ht="18">
      <c r="A198" s="28"/>
      <c r="D198" s="5">
        <f t="shared" si="13"/>
      </c>
      <c r="E198" s="33"/>
    </row>
    <row r="199" spans="1:5" ht="18">
      <c r="A199" s="28"/>
      <c r="D199" s="5">
        <f t="shared" si="13"/>
      </c>
      <c r="E199" s="33"/>
    </row>
    <row r="200" spans="1:5" ht="18">
      <c r="A200" s="28"/>
      <c r="D200" s="5">
        <f t="shared" si="13"/>
      </c>
      <c r="E200" s="33"/>
    </row>
    <row r="201" spans="1:5" ht="18">
      <c r="A201" s="28"/>
      <c r="D201" s="5">
        <f>IF(OR(C201&lt;1,C201=2,C201&gt;50,(AND(C201&gt;32,C201&lt;40)),(AND(C201&gt;40,C201&lt;50)),(AND(C201&gt;3,C201&lt;8))),"",VLOOKUP(C201,$F$2:$G$51,2))</f>
      </c>
      <c r="E201" s="33"/>
    </row>
    <row r="202" ht="18">
      <c r="A202" s="28"/>
    </row>
    <row r="203" ht="18">
      <c r="A203" s="28"/>
    </row>
    <row r="204" ht="18">
      <c r="A204" s="28"/>
    </row>
    <row r="205" ht="18">
      <c r="A205" s="28"/>
    </row>
    <row r="206" ht="18">
      <c r="A206" s="28"/>
    </row>
    <row r="207" ht="18">
      <c r="A207" s="28"/>
    </row>
    <row r="208" ht="18">
      <c r="A208" s="28"/>
    </row>
    <row r="209" ht="18">
      <c r="A209" s="28"/>
    </row>
    <row r="210" ht="18">
      <c r="A210" s="28"/>
    </row>
    <row r="211" ht="18">
      <c r="A211" s="28"/>
    </row>
    <row r="212" ht="18">
      <c r="A212" s="28"/>
    </row>
    <row r="213" ht="18">
      <c r="A213" s="28"/>
    </row>
    <row r="214" ht="18">
      <c r="A214" s="28"/>
    </row>
    <row r="215" ht="18">
      <c r="A215" s="28"/>
    </row>
    <row r="216" ht="18">
      <c r="A216" s="28"/>
    </row>
    <row r="217" ht="18">
      <c r="A217" s="28"/>
    </row>
    <row r="218" ht="18">
      <c r="A218" s="28"/>
    </row>
    <row r="219" ht="18">
      <c r="A219" s="28"/>
    </row>
    <row r="220" ht="18">
      <c r="A220" s="28"/>
    </row>
    <row r="221" ht="18">
      <c r="A221" s="28"/>
    </row>
    <row r="222" ht="18">
      <c r="A222" s="28"/>
    </row>
    <row r="223" ht="18">
      <c r="A223" s="28"/>
    </row>
    <row r="224" ht="18">
      <c r="A224" s="28"/>
    </row>
    <row r="225" ht="18">
      <c r="A225" s="28"/>
    </row>
    <row r="226" ht="18">
      <c r="A226" s="28"/>
    </row>
    <row r="227" ht="18">
      <c r="A227" s="28"/>
    </row>
    <row r="228" ht="18">
      <c r="A228" s="28"/>
    </row>
    <row r="229" ht="18">
      <c r="A229" s="28"/>
    </row>
    <row r="230" ht="18">
      <c r="A230" s="28"/>
    </row>
    <row r="231" ht="18">
      <c r="A231" s="28"/>
    </row>
    <row r="232" ht="18">
      <c r="A232" s="28"/>
    </row>
    <row r="233" ht="18">
      <c r="A233" s="28"/>
    </row>
    <row r="234" ht="18">
      <c r="A234" s="28"/>
    </row>
    <row r="235" ht="18">
      <c r="A235" s="28"/>
    </row>
    <row r="236" ht="18">
      <c r="A236" s="28"/>
    </row>
    <row r="237" ht="18">
      <c r="A237" s="28"/>
    </row>
    <row r="238" ht="18">
      <c r="A238" s="28"/>
    </row>
    <row r="239" ht="18">
      <c r="A239" s="28"/>
    </row>
    <row r="240" ht="18">
      <c r="A240" s="28"/>
    </row>
    <row r="241" ht="18">
      <c r="A241" s="28"/>
    </row>
    <row r="242" ht="18">
      <c r="A242" s="28"/>
    </row>
    <row r="243" ht="18">
      <c r="A243" s="28"/>
    </row>
    <row r="244" ht="18">
      <c r="A244" s="28"/>
    </row>
    <row r="245" ht="18">
      <c r="A245" s="28"/>
    </row>
    <row r="246" ht="18">
      <c r="A246" s="28"/>
    </row>
    <row r="247" ht="18">
      <c r="A247" s="28"/>
    </row>
    <row r="248" ht="18">
      <c r="A248" s="28"/>
    </row>
    <row r="249" ht="18">
      <c r="A249" s="28"/>
    </row>
    <row r="250" ht="18">
      <c r="A250" s="28"/>
    </row>
    <row r="251" ht="18">
      <c r="A251" s="28"/>
    </row>
    <row r="252" ht="18">
      <c r="A252" s="28"/>
    </row>
    <row r="253" ht="18">
      <c r="A253" s="28"/>
    </row>
    <row r="254" ht="18">
      <c r="A254" s="28"/>
    </row>
    <row r="255" ht="18">
      <c r="A255" s="28"/>
    </row>
    <row r="256" ht="18">
      <c r="A256" s="28"/>
    </row>
    <row r="257" ht="18">
      <c r="A257" s="28"/>
    </row>
    <row r="258" ht="18">
      <c r="A258" s="28"/>
    </row>
    <row r="259" ht="18">
      <c r="A259" s="28"/>
    </row>
    <row r="260" ht="18">
      <c r="A260" s="28"/>
    </row>
    <row r="261" ht="18">
      <c r="A261" s="28"/>
    </row>
    <row r="262" ht="18">
      <c r="A262" s="28"/>
    </row>
    <row r="263" ht="18">
      <c r="A263" s="28"/>
    </row>
    <row r="264" ht="18">
      <c r="A264" s="28"/>
    </row>
    <row r="265" ht="18">
      <c r="A265" s="28"/>
    </row>
    <row r="266" ht="18">
      <c r="A266" s="28"/>
    </row>
    <row r="267" ht="18">
      <c r="A267" s="28"/>
    </row>
    <row r="268" ht="18">
      <c r="A268" s="28"/>
    </row>
    <row r="269" ht="18">
      <c r="A269" s="28"/>
    </row>
    <row r="270" ht="18">
      <c r="A270" s="28"/>
    </row>
    <row r="271" ht="18">
      <c r="A271" s="28"/>
    </row>
    <row r="272" ht="18">
      <c r="A272" s="28"/>
    </row>
    <row r="273" ht="18">
      <c r="A273" s="28"/>
    </row>
    <row r="274" ht="18">
      <c r="A274" s="28"/>
    </row>
    <row r="275" ht="18">
      <c r="A275" s="28"/>
    </row>
    <row r="276" ht="18">
      <c r="A276" s="28"/>
    </row>
    <row r="277" ht="18">
      <c r="A277" s="28"/>
    </row>
    <row r="278" ht="18">
      <c r="A278" s="28"/>
    </row>
    <row r="279" ht="18">
      <c r="A279" s="28"/>
    </row>
    <row r="280" ht="18">
      <c r="A280" s="28"/>
    </row>
    <row r="281" ht="18">
      <c r="A281" s="28"/>
    </row>
    <row r="282" ht="18">
      <c r="A282" s="28"/>
    </row>
    <row r="283" ht="18">
      <c r="A283" s="28"/>
    </row>
    <row r="284" ht="18">
      <c r="A284" s="28"/>
    </row>
    <row r="285" ht="18">
      <c r="A285" s="28"/>
    </row>
    <row r="286" ht="18">
      <c r="A286" s="28"/>
    </row>
    <row r="287" ht="18">
      <c r="A287" s="28"/>
    </row>
    <row r="288" ht="18">
      <c r="A288" s="28"/>
    </row>
    <row r="289" ht="18">
      <c r="A289" s="28"/>
    </row>
    <row r="290" ht="18">
      <c r="A290" s="28"/>
    </row>
    <row r="291" ht="18">
      <c r="A291" s="28"/>
    </row>
    <row r="292" ht="18">
      <c r="A292" s="28"/>
    </row>
    <row r="293" ht="18">
      <c r="A293" s="28"/>
    </row>
    <row r="294" ht="18">
      <c r="A294" s="28"/>
    </row>
    <row r="295" ht="18">
      <c r="A295" s="28"/>
    </row>
    <row r="296" ht="18">
      <c r="A296" s="28"/>
    </row>
    <row r="297" ht="18">
      <c r="A297" s="28"/>
    </row>
    <row r="298" ht="18">
      <c r="A298" s="28"/>
    </row>
    <row r="299" ht="18">
      <c r="A299" s="28"/>
    </row>
    <row r="300" ht="18">
      <c r="A300" s="28"/>
    </row>
  </sheetData>
  <sheetProtection password="CBF5" sheet="1" objects="1" scenarios="1"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300"/>
  <sheetViews>
    <sheetView workbookViewId="0" topLeftCell="A1">
      <selection activeCell="N6" sqref="N6"/>
    </sheetView>
  </sheetViews>
  <sheetFormatPr defaultColWidth="10.59765625" defaultRowHeight="15"/>
  <cols>
    <col min="1" max="1" width="7.8984375" style="31" customWidth="1"/>
    <col min="2" max="2" width="17.3984375" style="82" customWidth="1"/>
    <col min="3" max="3" width="3.69921875" style="30" customWidth="1"/>
    <col min="4" max="4" width="10.8984375" style="4" customWidth="1"/>
    <col min="5" max="5" width="11.19921875" style="34" customWidth="1"/>
    <col min="6" max="6" width="2.59765625" style="17" customWidth="1"/>
    <col min="7" max="7" width="11.59765625" style="19" customWidth="1"/>
    <col min="8" max="8" width="12.5" style="77" customWidth="1"/>
    <col min="9" max="9" width="1.1015625" style="15" customWidth="1"/>
    <col min="10" max="10" width="3.19921875" style="17" customWidth="1"/>
    <col min="11" max="11" width="7.8984375" style="11" customWidth="1"/>
    <col min="12" max="12" width="5" style="2" customWidth="1"/>
    <col min="13" max="14" width="8.3984375" style="2" customWidth="1"/>
    <col min="15" max="15" width="9.19921875" style="7" customWidth="1"/>
    <col min="16" max="16" width="9.09765625" style="8" customWidth="1"/>
    <col min="17" max="17" width="1.8984375" style="13" customWidth="1"/>
    <col min="18" max="16384" width="10.59765625" style="2" customWidth="1"/>
  </cols>
  <sheetData>
    <row r="1" spans="1:22" s="3" customFormat="1" ht="21" customHeight="1" thickBot="1">
      <c r="A1" s="26" t="s">
        <v>0</v>
      </c>
      <c r="B1" s="27" t="s">
        <v>1</v>
      </c>
      <c r="C1" s="27" t="s">
        <v>2</v>
      </c>
      <c r="D1" s="1" t="s">
        <v>3</v>
      </c>
      <c r="E1" s="32" t="s">
        <v>63</v>
      </c>
      <c r="F1" s="18"/>
      <c r="G1" s="25" t="s">
        <v>48</v>
      </c>
      <c r="H1" s="75">
        <f>H49</f>
        <v>0</v>
      </c>
      <c r="I1" s="14"/>
      <c r="J1" s="17"/>
      <c r="K1"/>
      <c r="L1"/>
      <c r="M1"/>
      <c r="N1"/>
      <c r="O1"/>
      <c r="P1"/>
      <c r="Q1"/>
      <c r="R1"/>
      <c r="S1"/>
      <c r="T1"/>
      <c r="U1"/>
      <c r="V1"/>
    </row>
    <row r="2" spans="1:22" s="3" customFormat="1" ht="15.75" customHeight="1" thickBot="1">
      <c r="A2" s="28"/>
      <c r="B2" s="81" t="s">
        <v>5</v>
      </c>
      <c r="C2" s="29"/>
      <c r="D2" s="5" t="str">
        <f>IF(OR(C2&lt;1,C2=2,C2&gt;52,(AND(C2&gt;32,C2&lt;40)),(AND(C2&gt;40,C2&lt;50)),(AND(C2&gt;3,C2&lt;8))),"?",VLOOKUP(C2,$F$2:$G$53,2))</f>
        <v>?</v>
      </c>
      <c r="E2" s="33"/>
      <c r="F2" s="24">
        <v>1</v>
      </c>
      <c r="G2" s="36" t="str">
        <f>'決算書'!C4</f>
        <v>売上</v>
      </c>
      <c r="H2" s="54">
        <f>SUMIF($C$2:$C$201,F2,$E$2:$E$201)+H50</f>
        <v>0</v>
      </c>
      <c r="I2" s="14"/>
      <c r="J2" s="17"/>
      <c r="K2"/>
      <c r="L2"/>
      <c r="M2"/>
      <c r="N2"/>
      <c r="O2"/>
      <c r="P2"/>
      <c r="Q2"/>
      <c r="R2"/>
      <c r="S2"/>
      <c r="T2"/>
      <c r="U2"/>
      <c r="V2"/>
    </row>
    <row r="3" spans="1:22" ht="15.75" customHeight="1">
      <c r="A3" s="28"/>
      <c r="B3" s="81"/>
      <c r="C3" s="29"/>
      <c r="D3" s="5">
        <f aca="true" t="shared" si="0" ref="D3:D18">IF(OR(C3&lt;1,C3=2,C3&gt;52,(AND(C3&gt;32,C3&lt;40)),(AND(C3&gt;40,C3&lt;50)),(AND(C3&gt;3,C3&lt;8))),"",VLOOKUP(C3,$F$2:$G$53,2))</f>
      </c>
      <c r="E3" s="33"/>
      <c r="F3" s="9">
        <v>2</v>
      </c>
      <c r="G3" s="37" t="str">
        <f>'決算書'!C5</f>
        <v>期首商品棚卸高</v>
      </c>
      <c r="H3" s="56">
        <v>0</v>
      </c>
      <c r="I3" s="14"/>
      <c r="K3"/>
      <c r="L3"/>
      <c r="M3"/>
      <c r="N3"/>
      <c r="O3"/>
      <c r="P3"/>
      <c r="Q3"/>
      <c r="R3"/>
      <c r="S3"/>
      <c r="T3"/>
      <c r="U3"/>
      <c r="V3"/>
    </row>
    <row r="4" spans="1:22" ht="15.75" customHeight="1">
      <c r="A4" s="28"/>
      <c r="B4" s="81"/>
      <c r="C4" s="29"/>
      <c r="D4" s="5">
        <f t="shared" si="0"/>
      </c>
      <c r="E4" s="33"/>
      <c r="F4" s="10">
        <v>3</v>
      </c>
      <c r="G4" s="38" t="str">
        <f>'決算書'!C6</f>
        <v>仕入金額</v>
      </c>
      <c r="H4" s="58">
        <f>SUMIF($C$2:$C$201,F4,$E$2:$E$201)</f>
        <v>0</v>
      </c>
      <c r="I4" s="14"/>
      <c r="K4"/>
      <c r="L4"/>
      <c r="M4"/>
      <c r="N4"/>
      <c r="O4"/>
      <c r="P4"/>
      <c r="Q4"/>
      <c r="R4"/>
      <c r="S4"/>
      <c r="T4"/>
      <c r="U4"/>
      <c r="V4"/>
    </row>
    <row r="5" spans="1:22" ht="15" customHeight="1">
      <c r="A5" s="28"/>
      <c r="B5" s="81"/>
      <c r="C5" s="29"/>
      <c r="D5" s="5">
        <f t="shared" si="0"/>
      </c>
      <c r="E5" s="33"/>
      <c r="F5" s="10">
        <v>4</v>
      </c>
      <c r="G5" s="46" t="str">
        <f>'決算書'!C7</f>
        <v>小計（2+3）</v>
      </c>
      <c r="H5" s="58">
        <f>IF(ISERROR(H3+H4)=TRUE,0,(H3+H4))</f>
        <v>0</v>
      </c>
      <c r="I5" s="14"/>
      <c r="K5"/>
      <c r="L5"/>
      <c r="M5"/>
      <c r="N5"/>
      <c r="O5"/>
      <c r="P5"/>
      <c r="Q5"/>
      <c r="R5"/>
      <c r="S5"/>
      <c r="T5"/>
      <c r="U5"/>
      <c r="V5"/>
    </row>
    <row r="6" spans="1:22" ht="15.75" customHeight="1">
      <c r="A6" s="28"/>
      <c r="B6" s="81"/>
      <c r="C6" s="29"/>
      <c r="D6" s="5">
        <f t="shared" si="0"/>
      </c>
      <c r="E6" s="33"/>
      <c r="F6" s="10">
        <v>5</v>
      </c>
      <c r="G6" s="37" t="str">
        <f>'決算書'!C8</f>
        <v>期末商品棚卸高</v>
      </c>
      <c r="H6" s="58">
        <v>0</v>
      </c>
      <c r="I6" s="14"/>
      <c r="K6"/>
      <c r="L6"/>
      <c r="M6"/>
      <c r="N6"/>
      <c r="O6"/>
      <c r="P6"/>
      <c r="Q6"/>
      <c r="R6"/>
      <c r="S6"/>
      <c r="T6"/>
      <c r="U6"/>
      <c r="V6"/>
    </row>
    <row r="7" spans="1:22" ht="15.75" customHeight="1" thickBot="1">
      <c r="A7" s="28"/>
      <c r="B7" s="81"/>
      <c r="C7" s="29"/>
      <c r="D7" s="5">
        <f t="shared" si="0"/>
      </c>
      <c r="E7" s="33"/>
      <c r="F7" s="20">
        <v>6</v>
      </c>
      <c r="G7" s="39" t="str">
        <f>'決算書'!C9</f>
        <v>差引原価（4-5）</v>
      </c>
      <c r="H7" s="60">
        <f>IF(ISERROR(H5-H6)=TRUE,0,(H5-H6))</f>
        <v>0</v>
      </c>
      <c r="I7" s="14"/>
      <c r="K7"/>
      <c r="L7"/>
      <c r="M7"/>
      <c r="N7"/>
      <c r="O7"/>
      <c r="P7"/>
      <c r="Q7"/>
      <c r="R7"/>
      <c r="S7"/>
      <c r="T7"/>
      <c r="U7"/>
      <c r="V7"/>
    </row>
    <row r="8" spans="1:22" ht="15.75" customHeight="1" thickBot="1">
      <c r="A8" s="28"/>
      <c r="B8" s="81"/>
      <c r="C8" s="29"/>
      <c r="D8" s="5">
        <f t="shared" si="0"/>
      </c>
      <c r="E8" s="33"/>
      <c r="F8" s="12">
        <v>7</v>
      </c>
      <c r="G8" s="40" t="str">
        <f>'決算書'!C10</f>
        <v>差引金額（1-6）</v>
      </c>
      <c r="H8" s="54">
        <f>IF(ISERROR(H2-H7)=TRUE,0,(H2-H7))</f>
        <v>0</v>
      </c>
      <c r="I8" s="14"/>
      <c r="K8"/>
      <c r="L8"/>
      <c r="M8"/>
      <c r="N8"/>
      <c r="O8"/>
      <c r="P8"/>
      <c r="Q8"/>
      <c r="R8"/>
      <c r="S8"/>
      <c r="T8"/>
      <c r="U8"/>
      <c r="V8"/>
    </row>
    <row r="9" spans="1:22" ht="15.75" customHeight="1">
      <c r="A9" s="28"/>
      <c r="B9" s="81"/>
      <c r="C9" s="29"/>
      <c r="D9" s="5">
        <f t="shared" si="0"/>
      </c>
      <c r="E9" s="33"/>
      <c r="F9" s="9">
        <v>8</v>
      </c>
      <c r="G9" s="41" t="str">
        <f>'決算書'!C11</f>
        <v>租税公課</v>
      </c>
      <c r="H9" s="56">
        <f>SUMIF($C$2:$C$201,F9,$E$2:$E$201)</f>
        <v>0</v>
      </c>
      <c r="I9" s="14"/>
      <c r="K9"/>
      <c r="L9"/>
      <c r="M9"/>
      <c r="N9"/>
      <c r="O9"/>
      <c r="P9"/>
      <c r="Q9"/>
      <c r="R9"/>
      <c r="S9"/>
      <c r="T9"/>
      <c r="U9"/>
      <c r="V9"/>
    </row>
    <row r="10" spans="1:22" ht="15.75" customHeight="1">
      <c r="A10" s="28"/>
      <c r="B10" s="81"/>
      <c r="C10" s="29"/>
      <c r="D10" s="5">
        <f t="shared" si="0"/>
      </c>
      <c r="E10" s="33"/>
      <c r="F10" s="10">
        <v>9</v>
      </c>
      <c r="G10" s="38" t="str">
        <f>'決算書'!C12</f>
        <v>荷造運賃</v>
      </c>
      <c r="H10" s="58">
        <f aca="true" t="shared" si="1" ref="H10:H33">SUMIF($C$2:$C$201,F10,$E$2:$E$201)</f>
        <v>0</v>
      </c>
      <c r="I10" s="14"/>
      <c r="K10"/>
      <c r="L10"/>
      <c r="M10"/>
      <c r="N10"/>
      <c r="O10"/>
      <c r="P10"/>
      <c r="Q10"/>
      <c r="R10"/>
      <c r="S10"/>
      <c r="T10"/>
      <c r="U10"/>
      <c r="V10"/>
    </row>
    <row r="11" spans="1:22" ht="15.75" customHeight="1">
      <c r="A11" s="28"/>
      <c r="B11" s="81"/>
      <c r="C11" s="29"/>
      <c r="D11" s="5">
        <f t="shared" si="0"/>
      </c>
      <c r="E11" s="33"/>
      <c r="F11" s="10">
        <v>10</v>
      </c>
      <c r="G11" s="38" t="str">
        <f>'決算書'!C13</f>
        <v>水道光熱費</v>
      </c>
      <c r="H11" s="58">
        <f t="shared" si="1"/>
        <v>0</v>
      </c>
      <c r="I11" s="14"/>
      <c r="K11"/>
      <c r="L11"/>
      <c r="M11"/>
      <c r="N11"/>
      <c r="O11"/>
      <c r="P11"/>
      <c r="Q11"/>
      <c r="R11"/>
      <c r="S11"/>
      <c r="T11"/>
      <c r="U11"/>
      <c r="V11"/>
    </row>
    <row r="12" spans="1:22" ht="15.75" customHeight="1">
      <c r="A12" s="28"/>
      <c r="B12" s="81"/>
      <c r="C12" s="29"/>
      <c r="D12" s="5">
        <f t="shared" si="0"/>
      </c>
      <c r="E12" s="33"/>
      <c r="F12" s="10">
        <v>11</v>
      </c>
      <c r="G12" s="38" t="str">
        <f>'決算書'!C14</f>
        <v>旅費交通費</v>
      </c>
      <c r="H12" s="58">
        <f t="shared" si="1"/>
        <v>0</v>
      </c>
      <c r="I12" s="14"/>
      <c r="K12"/>
      <c r="L12"/>
      <c r="M12"/>
      <c r="N12"/>
      <c r="O12"/>
      <c r="P12"/>
      <c r="Q12"/>
      <c r="R12"/>
      <c r="S12"/>
      <c r="T12"/>
      <c r="U12"/>
      <c r="V12"/>
    </row>
    <row r="13" spans="1:22" ht="15.75" customHeight="1">
      <c r="A13" s="28"/>
      <c r="B13" s="81"/>
      <c r="C13" s="29"/>
      <c r="D13" s="5">
        <f t="shared" si="0"/>
      </c>
      <c r="E13" s="33"/>
      <c r="F13" s="10">
        <v>12</v>
      </c>
      <c r="G13" s="38" t="str">
        <f>'決算書'!C15</f>
        <v>通信費</v>
      </c>
      <c r="H13" s="58">
        <f t="shared" si="1"/>
        <v>0</v>
      </c>
      <c r="I13" s="14"/>
      <c r="K13"/>
      <c r="L13"/>
      <c r="M13"/>
      <c r="N13"/>
      <c r="O13"/>
      <c r="P13"/>
      <c r="Q13"/>
      <c r="R13"/>
      <c r="S13"/>
      <c r="T13"/>
      <c r="U13"/>
      <c r="V13"/>
    </row>
    <row r="14" spans="1:22" ht="15.75" customHeight="1">
      <c r="A14" s="28"/>
      <c r="B14" s="81"/>
      <c r="C14" s="29"/>
      <c r="D14" s="5">
        <f t="shared" si="0"/>
      </c>
      <c r="E14" s="33"/>
      <c r="F14" s="10">
        <v>13</v>
      </c>
      <c r="G14" s="38" t="str">
        <f>'決算書'!C16</f>
        <v>広告宣伝費</v>
      </c>
      <c r="H14" s="58">
        <f t="shared" si="1"/>
        <v>0</v>
      </c>
      <c r="I14" s="14"/>
      <c r="K14"/>
      <c r="L14"/>
      <c r="M14"/>
      <c r="N14"/>
      <c r="O14"/>
      <c r="P14"/>
      <c r="Q14"/>
      <c r="R14"/>
      <c r="S14"/>
      <c r="T14"/>
      <c r="U14"/>
      <c r="V14"/>
    </row>
    <row r="15" spans="1:22" ht="15.75" customHeight="1">
      <c r="A15" s="28"/>
      <c r="B15" s="81"/>
      <c r="C15" s="29"/>
      <c r="D15" s="5">
        <f t="shared" si="0"/>
      </c>
      <c r="E15" s="33"/>
      <c r="F15" s="10">
        <v>14</v>
      </c>
      <c r="G15" s="38" t="str">
        <f>'決算書'!C17</f>
        <v>接待交際費</v>
      </c>
      <c r="H15" s="58">
        <f t="shared" si="1"/>
        <v>0</v>
      </c>
      <c r="I15" s="14"/>
      <c r="K15"/>
      <c r="L15"/>
      <c r="M15"/>
      <c r="N15"/>
      <c r="O15"/>
      <c r="P15"/>
      <c r="Q15"/>
      <c r="R15"/>
      <c r="S15"/>
      <c r="T15"/>
      <c r="U15"/>
      <c r="V15"/>
    </row>
    <row r="16" spans="1:22" ht="15.75" customHeight="1">
      <c r="A16" s="28"/>
      <c r="B16" s="81"/>
      <c r="C16" s="29"/>
      <c r="D16" s="5">
        <f t="shared" si="0"/>
      </c>
      <c r="E16" s="33"/>
      <c r="F16" s="10">
        <v>15</v>
      </c>
      <c r="G16" s="38" t="str">
        <f>'決算書'!C18</f>
        <v>損害保険料</v>
      </c>
      <c r="H16" s="58">
        <f t="shared" si="1"/>
        <v>0</v>
      </c>
      <c r="I16" s="14"/>
      <c r="K16"/>
      <c r="L16"/>
      <c r="M16"/>
      <c r="N16"/>
      <c r="O16"/>
      <c r="P16"/>
      <c r="Q16"/>
      <c r="R16"/>
      <c r="S16"/>
      <c r="T16"/>
      <c r="U16"/>
      <c r="V16"/>
    </row>
    <row r="17" spans="1:22" ht="15.75" customHeight="1">
      <c r="A17" s="28"/>
      <c r="B17" s="81"/>
      <c r="C17" s="29"/>
      <c r="D17" s="5">
        <f t="shared" si="0"/>
      </c>
      <c r="E17" s="33"/>
      <c r="F17" s="10">
        <v>16</v>
      </c>
      <c r="G17" s="38" t="str">
        <f>'決算書'!C19</f>
        <v>修繕費</v>
      </c>
      <c r="H17" s="58">
        <f t="shared" si="1"/>
        <v>0</v>
      </c>
      <c r="I17" s="14"/>
      <c r="K17"/>
      <c r="L17"/>
      <c r="M17"/>
      <c r="N17"/>
      <c r="O17"/>
      <c r="P17"/>
      <c r="Q17"/>
      <c r="R17"/>
      <c r="S17"/>
      <c r="T17"/>
      <c r="U17"/>
      <c r="V17"/>
    </row>
    <row r="18" spans="1:22" ht="15.75" customHeight="1">
      <c r="A18" s="28"/>
      <c r="B18" s="81"/>
      <c r="C18" s="29"/>
      <c r="D18" s="5">
        <f t="shared" si="0"/>
      </c>
      <c r="E18" s="33"/>
      <c r="F18" s="10">
        <v>17</v>
      </c>
      <c r="G18" s="38" t="str">
        <f>'決算書'!C20</f>
        <v>消耗品費</v>
      </c>
      <c r="H18" s="58">
        <f t="shared" si="1"/>
        <v>0</v>
      </c>
      <c r="I18" s="14"/>
      <c r="K18"/>
      <c r="L18"/>
      <c r="M18"/>
      <c r="N18"/>
      <c r="O18"/>
      <c r="P18"/>
      <c r="Q18"/>
      <c r="R18"/>
      <c r="S18"/>
      <c r="T18"/>
      <c r="U18"/>
      <c r="V18"/>
    </row>
    <row r="19" spans="1:22" ht="15.75" customHeight="1">
      <c r="A19" s="28"/>
      <c r="B19" s="81"/>
      <c r="C19" s="29"/>
      <c r="D19" s="5">
        <f aca="true" t="shared" si="2" ref="D19:D34">IF(OR(C19&lt;1,C19=2,C19&gt;52,(AND(C19&gt;32,C19&lt;40)),(AND(C19&gt;40,C19&lt;50)),(AND(C19&gt;3,C19&lt;8))),"",VLOOKUP(C19,$F$2:$G$53,2))</f>
      </c>
      <c r="E19" s="33"/>
      <c r="F19" s="10">
        <v>18</v>
      </c>
      <c r="G19" s="38" t="str">
        <f>'決算書'!C21</f>
        <v>減価償却費</v>
      </c>
      <c r="H19" s="58">
        <f t="shared" si="1"/>
        <v>0</v>
      </c>
      <c r="I19" s="14"/>
      <c r="K19"/>
      <c r="L19"/>
      <c r="M19"/>
      <c r="N19"/>
      <c r="O19"/>
      <c r="P19"/>
      <c r="Q19"/>
      <c r="R19"/>
      <c r="S19"/>
      <c r="T19"/>
      <c r="U19"/>
      <c r="V19"/>
    </row>
    <row r="20" spans="1:22" ht="15.75" customHeight="1">
      <c r="A20" s="28"/>
      <c r="B20" s="81"/>
      <c r="C20" s="29"/>
      <c r="D20" s="5">
        <f t="shared" si="2"/>
      </c>
      <c r="E20" s="33"/>
      <c r="F20" s="10">
        <v>19</v>
      </c>
      <c r="G20" s="38" t="str">
        <f>'決算書'!C22</f>
        <v>福利厚生費</v>
      </c>
      <c r="H20" s="58">
        <f t="shared" si="1"/>
        <v>0</v>
      </c>
      <c r="I20" s="14"/>
      <c r="K20"/>
      <c r="L20"/>
      <c r="M20"/>
      <c r="N20"/>
      <c r="O20"/>
      <c r="P20"/>
      <c r="Q20"/>
      <c r="R20"/>
      <c r="S20"/>
      <c r="T20"/>
      <c r="U20"/>
      <c r="V20"/>
    </row>
    <row r="21" spans="1:22" ht="15.75" customHeight="1">
      <c r="A21" s="28"/>
      <c r="B21" s="81"/>
      <c r="C21" s="29"/>
      <c r="D21" s="5">
        <f t="shared" si="2"/>
      </c>
      <c r="E21" s="33"/>
      <c r="F21" s="10">
        <v>20</v>
      </c>
      <c r="G21" s="38" t="str">
        <f>'決算書'!C23</f>
        <v>給料賃金</v>
      </c>
      <c r="H21" s="58">
        <f t="shared" si="1"/>
        <v>0</v>
      </c>
      <c r="I21" s="14"/>
      <c r="K21"/>
      <c r="L21"/>
      <c r="M21"/>
      <c r="N21"/>
      <c r="O21"/>
      <c r="P21"/>
      <c r="Q21"/>
      <c r="R21"/>
      <c r="S21"/>
      <c r="T21"/>
      <c r="U21"/>
      <c r="V21"/>
    </row>
    <row r="22" spans="1:22" ht="15.75" customHeight="1">
      <c r="A22" s="28"/>
      <c r="B22" s="81"/>
      <c r="C22" s="29"/>
      <c r="D22" s="5">
        <f t="shared" si="2"/>
      </c>
      <c r="E22" s="33"/>
      <c r="F22" s="10">
        <v>21</v>
      </c>
      <c r="G22" s="38" t="str">
        <f>'決算書'!C24</f>
        <v>利子割引料</v>
      </c>
      <c r="H22" s="58">
        <f t="shared" si="1"/>
        <v>0</v>
      </c>
      <c r="I22" s="14"/>
      <c r="K22"/>
      <c r="L22"/>
      <c r="M22"/>
      <c r="N22"/>
      <c r="O22"/>
      <c r="P22"/>
      <c r="Q22"/>
      <c r="R22"/>
      <c r="S22"/>
      <c r="T22"/>
      <c r="U22"/>
      <c r="V22"/>
    </row>
    <row r="23" spans="1:22" ht="15.75" customHeight="1">
      <c r="A23" s="28"/>
      <c r="B23" s="81" t="s">
        <v>6</v>
      </c>
      <c r="C23" s="29"/>
      <c r="D23" s="5">
        <f t="shared" si="2"/>
      </c>
      <c r="E23" s="33"/>
      <c r="F23" s="10">
        <v>22</v>
      </c>
      <c r="G23" s="38" t="str">
        <f>'決算書'!C25</f>
        <v>地代家賃</v>
      </c>
      <c r="H23" s="58">
        <f t="shared" si="1"/>
        <v>0</v>
      </c>
      <c r="I23" s="14"/>
      <c r="K23"/>
      <c r="L23"/>
      <c r="M23"/>
      <c r="N23"/>
      <c r="O23"/>
      <c r="P23"/>
      <c r="Q23"/>
      <c r="R23"/>
      <c r="S23"/>
      <c r="T23"/>
      <c r="U23"/>
      <c r="V23"/>
    </row>
    <row r="24" spans="1:22" ht="15.75" customHeight="1">
      <c r="A24" s="28"/>
      <c r="B24" s="81"/>
      <c r="C24" s="29"/>
      <c r="D24" s="5">
        <f t="shared" si="2"/>
      </c>
      <c r="E24" s="33"/>
      <c r="F24" s="10">
        <v>23</v>
      </c>
      <c r="G24" s="38" t="str">
        <f>'決算書'!C26</f>
        <v>貸倒金</v>
      </c>
      <c r="H24" s="58">
        <f t="shared" si="1"/>
        <v>0</v>
      </c>
      <c r="I24" s="14"/>
      <c r="K24"/>
      <c r="L24"/>
      <c r="M24"/>
      <c r="N24"/>
      <c r="O24"/>
      <c r="P24"/>
      <c r="Q24"/>
      <c r="R24"/>
      <c r="S24"/>
      <c r="T24"/>
      <c r="U24"/>
      <c r="V24"/>
    </row>
    <row r="25" spans="1:22" ht="15.75" customHeight="1">
      <c r="A25" s="28"/>
      <c r="B25" s="81"/>
      <c r="C25" s="29"/>
      <c r="D25" s="5">
        <f t="shared" si="2"/>
      </c>
      <c r="E25" s="33"/>
      <c r="F25" s="10">
        <v>24</v>
      </c>
      <c r="G25" s="38" t="str">
        <f>'決算書'!C27</f>
        <v>家事消費等</v>
      </c>
      <c r="H25" s="58">
        <f t="shared" si="1"/>
        <v>0</v>
      </c>
      <c r="I25" s="14"/>
      <c r="K25"/>
      <c r="L25"/>
      <c r="M25"/>
      <c r="N25"/>
      <c r="O25"/>
      <c r="P25"/>
      <c r="Q25"/>
      <c r="R25"/>
      <c r="S25"/>
      <c r="T25"/>
      <c r="U25"/>
      <c r="V25"/>
    </row>
    <row r="26" spans="1:22" s="3" customFormat="1" ht="18">
      <c r="A26" s="28"/>
      <c r="B26" s="81"/>
      <c r="C26" s="29"/>
      <c r="D26" s="5">
        <f t="shared" si="2"/>
      </c>
      <c r="E26" s="33"/>
      <c r="F26" s="10">
        <v>25</v>
      </c>
      <c r="G26" s="38" t="str">
        <f>'決算書'!C28</f>
        <v>リ-ス</v>
      </c>
      <c r="H26" s="58">
        <f t="shared" si="1"/>
        <v>0</v>
      </c>
      <c r="I26" s="14"/>
      <c r="J26" s="17"/>
      <c r="K26"/>
      <c r="L26"/>
      <c r="M26"/>
      <c r="N26"/>
      <c r="O26"/>
      <c r="P26"/>
      <c r="Q26"/>
      <c r="R26"/>
      <c r="S26"/>
      <c r="T26"/>
      <c r="U26"/>
      <c r="V26"/>
    </row>
    <row r="27" spans="1:22" s="3" customFormat="1" ht="18">
      <c r="A27" s="28"/>
      <c r="B27" s="81"/>
      <c r="C27" s="29"/>
      <c r="D27" s="5">
        <f t="shared" si="2"/>
      </c>
      <c r="E27" s="33"/>
      <c r="F27" s="21">
        <v>26</v>
      </c>
      <c r="G27" s="38" t="str">
        <f>'決算書'!C29</f>
        <v>?</v>
      </c>
      <c r="H27" s="58">
        <f t="shared" si="1"/>
        <v>0</v>
      </c>
      <c r="I27" s="14"/>
      <c r="J27" s="17"/>
      <c r="K27"/>
      <c r="L27"/>
      <c r="M27"/>
      <c r="N27"/>
      <c r="O27"/>
      <c r="P27"/>
      <c r="Q27"/>
      <c r="R27"/>
      <c r="S27"/>
      <c r="T27"/>
      <c r="U27"/>
      <c r="V27"/>
    </row>
    <row r="28" spans="1:22" ht="18">
      <c r="A28" s="28"/>
      <c r="B28" s="81"/>
      <c r="C28" s="29"/>
      <c r="D28" s="5">
        <f t="shared" si="2"/>
      </c>
      <c r="E28" s="33"/>
      <c r="F28" s="21">
        <v>27</v>
      </c>
      <c r="G28" s="38" t="str">
        <f>'決算書'!C30</f>
        <v>?</v>
      </c>
      <c r="H28" s="58">
        <f t="shared" si="1"/>
        <v>0</v>
      </c>
      <c r="I28" s="14"/>
      <c r="K28"/>
      <c r="L28"/>
      <c r="M28"/>
      <c r="N28"/>
      <c r="O28"/>
      <c r="P28"/>
      <c r="Q28"/>
      <c r="R28"/>
      <c r="S28"/>
      <c r="T28"/>
      <c r="U28"/>
      <c r="V28"/>
    </row>
    <row r="29" spans="1:22" ht="18">
      <c r="A29" s="28"/>
      <c r="B29" s="81"/>
      <c r="C29" s="29"/>
      <c r="D29" s="5">
        <f t="shared" si="2"/>
      </c>
      <c r="E29" s="33"/>
      <c r="F29" s="21">
        <v>28</v>
      </c>
      <c r="G29" s="38" t="str">
        <f>'決算書'!C31</f>
        <v>?</v>
      </c>
      <c r="H29" s="58">
        <f t="shared" si="1"/>
        <v>0</v>
      </c>
      <c r="I29" s="14"/>
      <c r="K29"/>
      <c r="L29"/>
      <c r="M29"/>
      <c r="N29"/>
      <c r="O29"/>
      <c r="P29"/>
      <c r="Q29"/>
      <c r="R29"/>
      <c r="S29"/>
      <c r="T29"/>
      <c r="U29"/>
      <c r="V29"/>
    </row>
    <row r="30" spans="1:22" ht="18">
      <c r="A30" s="28"/>
      <c r="B30" s="81"/>
      <c r="C30" s="29"/>
      <c r="D30" s="5">
        <f t="shared" si="2"/>
      </c>
      <c r="E30" s="33"/>
      <c r="F30" s="21">
        <v>29</v>
      </c>
      <c r="G30" s="38" t="str">
        <f>'決算書'!C32</f>
        <v>?</v>
      </c>
      <c r="H30" s="58">
        <f t="shared" si="1"/>
        <v>0</v>
      </c>
      <c r="I30" s="14"/>
      <c r="K30"/>
      <c r="L30"/>
      <c r="M30"/>
      <c r="N30"/>
      <c r="O30"/>
      <c r="P30"/>
      <c r="Q30"/>
      <c r="R30"/>
      <c r="S30"/>
      <c r="T30"/>
      <c r="U30"/>
      <c r="V30"/>
    </row>
    <row r="31" spans="1:22" ht="18">
      <c r="A31" s="28"/>
      <c r="B31" s="81"/>
      <c r="C31" s="29"/>
      <c r="D31" s="5">
        <f t="shared" si="2"/>
      </c>
      <c r="E31" s="33"/>
      <c r="F31" s="21">
        <v>30</v>
      </c>
      <c r="G31" s="38" t="str">
        <f>'決算書'!C33</f>
        <v>?</v>
      </c>
      <c r="H31" s="58">
        <f t="shared" si="1"/>
        <v>0</v>
      </c>
      <c r="I31" s="14"/>
      <c r="K31"/>
      <c r="L31"/>
      <c r="M31"/>
      <c r="N31"/>
      <c r="O31"/>
      <c r="P31"/>
      <c r="Q31"/>
      <c r="R31"/>
      <c r="S31"/>
      <c r="T31"/>
      <c r="U31"/>
      <c r="V31"/>
    </row>
    <row r="32" spans="1:22" ht="18">
      <c r="A32" s="28"/>
      <c r="B32" s="81"/>
      <c r="C32" s="29"/>
      <c r="D32" s="5">
        <f t="shared" si="2"/>
      </c>
      <c r="E32" s="33"/>
      <c r="F32" s="21">
        <v>31</v>
      </c>
      <c r="G32" s="38" t="str">
        <f>'決算書'!C34</f>
        <v>?</v>
      </c>
      <c r="H32" s="58">
        <f t="shared" si="1"/>
        <v>0</v>
      </c>
      <c r="I32" s="14"/>
      <c r="K32"/>
      <c r="L32"/>
      <c r="M32"/>
      <c r="N32"/>
      <c r="O32"/>
      <c r="P32"/>
      <c r="Q32"/>
      <c r="R32"/>
      <c r="S32"/>
      <c r="T32"/>
      <c r="U32"/>
      <c r="V32"/>
    </row>
    <row r="33" spans="1:22" ht="18.75" thickBot="1">
      <c r="A33" s="28"/>
      <c r="B33" s="81"/>
      <c r="C33" s="29"/>
      <c r="D33" s="5">
        <f t="shared" si="2"/>
      </c>
      <c r="E33" s="33"/>
      <c r="F33" s="22">
        <v>32</v>
      </c>
      <c r="G33" s="42" t="str">
        <f>'決算書'!C35</f>
        <v>消費税</v>
      </c>
      <c r="H33" s="60">
        <f t="shared" si="1"/>
        <v>0</v>
      </c>
      <c r="I33" s="14"/>
      <c r="K33"/>
      <c r="L33"/>
      <c r="M33"/>
      <c r="N33"/>
      <c r="O33"/>
      <c r="P33"/>
      <c r="Q33"/>
      <c r="R33"/>
      <c r="S33"/>
      <c r="T33"/>
      <c r="U33"/>
      <c r="V33"/>
    </row>
    <row r="34" spans="1:22" ht="18.75" thickBot="1">
      <c r="A34" s="28"/>
      <c r="B34" s="81"/>
      <c r="C34" s="29"/>
      <c r="D34" s="5">
        <f t="shared" si="2"/>
      </c>
      <c r="E34" s="33"/>
      <c r="F34" s="23">
        <v>33</v>
      </c>
      <c r="G34" s="36" t="str">
        <f>'決算書'!C36</f>
        <v>計</v>
      </c>
      <c r="H34" s="54">
        <f>SUM(H9:H33)</f>
        <v>0</v>
      </c>
      <c r="I34" s="14"/>
      <c r="K34"/>
      <c r="L34"/>
      <c r="M34"/>
      <c r="N34"/>
      <c r="O34"/>
      <c r="P34"/>
      <c r="Q34"/>
      <c r="R34"/>
      <c r="S34"/>
      <c r="T34"/>
      <c r="U34"/>
      <c r="V34"/>
    </row>
    <row r="35" spans="1:22" ht="18.75" thickBot="1">
      <c r="A35" s="28"/>
      <c r="B35" s="81"/>
      <c r="C35" s="29"/>
      <c r="D35" s="5">
        <f aca="true" t="shared" si="3" ref="D35:D50">IF(OR(C35&lt;1,C35=2,C35&gt;52,(AND(C35&gt;32,C35&lt;40)),(AND(C35&gt;40,C35&lt;50)),(AND(C35&gt;3,C35&lt;8))),"",VLOOKUP(C35,$F$2:$G$53,2))</f>
      </c>
      <c r="E35" s="33"/>
      <c r="F35" s="23">
        <v>34</v>
      </c>
      <c r="G35" s="40" t="str">
        <f>'決算書'!C37</f>
        <v>差引金額（７-33）</v>
      </c>
      <c r="H35" s="54">
        <f>IF(ISERROR(H8-H34)=TRUE,0,(H8-H34))</f>
        <v>0</v>
      </c>
      <c r="I35" s="14"/>
      <c r="K35"/>
      <c r="L35"/>
      <c r="M35"/>
      <c r="N35"/>
      <c r="O35"/>
      <c r="P35"/>
      <c r="Q35"/>
      <c r="R35"/>
      <c r="S35"/>
      <c r="T35"/>
      <c r="U35"/>
      <c r="V35"/>
    </row>
    <row r="36" spans="1:22" ht="18">
      <c r="A36" s="28"/>
      <c r="B36" s="81"/>
      <c r="C36" s="29"/>
      <c r="D36" s="5">
        <f t="shared" si="3"/>
      </c>
      <c r="E36" s="33"/>
      <c r="F36" s="9">
        <v>35</v>
      </c>
      <c r="G36" s="43" t="str">
        <f>'決算書'!C38</f>
        <v>貸倒引当金</v>
      </c>
      <c r="H36" s="56"/>
      <c r="I36" s="14"/>
      <c r="K36"/>
      <c r="L36"/>
      <c r="M36"/>
      <c r="N36"/>
      <c r="O36"/>
      <c r="P36"/>
      <c r="Q36"/>
      <c r="R36"/>
      <c r="S36"/>
      <c r="T36"/>
      <c r="U36"/>
      <c r="V36"/>
    </row>
    <row r="37" spans="1:22" ht="18">
      <c r="A37" s="28"/>
      <c r="B37" s="81"/>
      <c r="C37" s="29"/>
      <c r="D37" s="5">
        <f t="shared" si="3"/>
      </c>
      <c r="E37" s="33"/>
      <c r="F37" s="10">
        <v>36</v>
      </c>
      <c r="G37" s="38" t="str">
        <f>'決算書'!C39</f>
        <v>?</v>
      </c>
      <c r="H37" s="58"/>
      <c r="I37" s="14"/>
      <c r="K37" s="16"/>
      <c r="L37"/>
      <c r="M37"/>
      <c r="N37"/>
      <c r="O37"/>
      <c r="P37"/>
      <c r="Q37"/>
      <c r="R37"/>
      <c r="S37"/>
      <c r="T37"/>
      <c r="U37"/>
      <c r="V37"/>
    </row>
    <row r="38" spans="1:22" ht="18">
      <c r="A38" s="28"/>
      <c r="B38" s="81"/>
      <c r="C38" s="29"/>
      <c r="D38" s="5">
        <f t="shared" si="3"/>
      </c>
      <c r="E38" s="33"/>
      <c r="F38" s="10">
        <v>37</v>
      </c>
      <c r="G38" s="38" t="str">
        <f>'決算書'!C40</f>
        <v>?</v>
      </c>
      <c r="H38" s="58"/>
      <c r="I38" s="14"/>
      <c r="K38"/>
      <c r="L38"/>
      <c r="M38"/>
      <c r="N38"/>
      <c r="O38"/>
      <c r="P38"/>
      <c r="Q38"/>
      <c r="R38"/>
      <c r="S38"/>
      <c r="T38"/>
      <c r="U38"/>
      <c r="V38"/>
    </row>
    <row r="39" spans="1:22" ht="18">
      <c r="A39" s="28"/>
      <c r="B39" s="81"/>
      <c r="C39" s="29"/>
      <c r="D39" s="5">
        <f t="shared" si="3"/>
      </c>
      <c r="E39" s="33"/>
      <c r="F39" s="10">
        <v>38</v>
      </c>
      <c r="G39" s="38" t="str">
        <f>'決算書'!C41</f>
        <v>?</v>
      </c>
      <c r="H39" s="58"/>
      <c r="I39" s="14"/>
      <c r="K39"/>
      <c r="L39"/>
      <c r="M39"/>
      <c r="N39"/>
      <c r="O39"/>
      <c r="P39"/>
      <c r="Q39"/>
      <c r="R39"/>
      <c r="S39"/>
      <c r="T39"/>
      <c r="U39"/>
      <c r="V39"/>
    </row>
    <row r="40" spans="1:22" ht="18.75" thickBot="1">
      <c r="A40" s="28"/>
      <c r="B40" s="81"/>
      <c r="C40" s="29"/>
      <c r="D40" s="5">
        <f t="shared" si="3"/>
      </c>
      <c r="E40" s="33"/>
      <c r="F40" s="20">
        <v>39</v>
      </c>
      <c r="G40" s="42" t="str">
        <f>'決算書'!C42</f>
        <v>計</v>
      </c>
      <c r="H40" s="60">
        <f>SUM(H36:H39)</f>
        <v>0</v>
      </c>
      <c r="I40" s="14"/>
      <c r="K40"/>
      <c r="L40"/>
      <c r="M40"/>
      <c r="N40"/>
      <c r="O40"/>
      <c r="P40"/>
      <c r="Q40"/>
      <c r="R40"/>
      <c r="S40"/>
      <c r="T40"/>
      <c r="U40"/>
      <c r="V40"/>
    </row>
    <row r="41" spans="1:22" ht="18">
      <c r="A41" s="28"/>
      <c r="B41" s="81"/>
      <c r="C41" s="29"/>
      <c r="D41" s="5">
        <f t="shared" si="3"/>
      </c>
      <c r="E41" s="33"/>
      <c r="F41" s="9">
        <v>40</v>
      </c>
      <c r="G41" s="41" t="str">
        <f>'決算書'!C43</f>
        <v>専従者給与</v>
      </c>
      <c r="H41" s="56">
        <f>SUMIF($C$2:$C$201,F41,$E$2:$E$201)</f>
        <v>0</v>
      </c>
      <c r="I41" s="14"/>
      <c r="K41"/>
      <c r="L41"/>
      <c r="M41"/>
      <c r="N41"/>
      <c r="O41"/>
      <c r="P41"/>
      <c r="Q41"/>
      <c r="R41"/>
      <c r="S41"/>
      <c r="T41"/>
      <c r="U41"/>
      <c r="V41"/>
    </row>
    <row r="42" spans="1:22" ht="18">
      <c r="A42" s="28"/>
      <c r="B42" s="81"/>
      <c r="C42" s="29"/>
      <c r="D42" s="5">
        <f t="shared" si="3"/>
      </c>
      <c r="E42" s="33"/>
      <c r="F42" s="10">
        <v>41</v>
      </c>
      <c r="G42" s="43" t="str">
        <f>'決算書'!C44</f>
        <v>貸倒引当金</v>
      </c>
      <c r="H42" s="58"/>
      <c r="I42" s="14"/>
      <c r="K42"/>
      <c r="L42"/>
      <c r="M42"/>
      <c r="N42"/>
      <c r="O42"/>
      <c r="P42"/>
      <c r="Q42"/>
      <c r="R42"/>
      <c r="S42"/>
      <c r="T42"/>
      <c r="U42"/>
      <c r="V42"/>
    </row>
    <row r="43" spans="1:22" ht="18">
      <c r="A43" s="28"/>
      <c r="B43" s="81"/>
      <c r="C43" s="29"/>
      <c r="D43" s="5">
        <f t="shared" si="3"/>
      </c>
      <c r="E43" s="33"/>
      <c r="F43" s="10">
        <v>42</v>
      </c>
      <c r="G43" s="38" t="str">
        <f>'決算書'!C45</f>
        <v>?</v>
      </c>
      <c r="H43" s="58"/>
      <c r="I43" s="14"/>
      <c r="K43"/>
      <c r="L43"/>
      <c r="M43"/>
      <c r="N43"/>
      <c r="O43"/>
      <c r="P43"/>
      <c r="Q43"/>
      <c r="R43"/>
      <c r="S43"/>
      <c r="T43"/>
      <c r="U43"/>
      <c r="V43"/>
    </row>
    <row r="44" spans="1:22" ht="18">
      <c r="A44" s="28"/>
      <c r="B44" s="81"/>
      <c r="C44" s="29"/>
      <c r="D44" s="5">
        <f t="shared" si="3"/>
      </c>
      <c r="E44" s="33"/>
      <c r="F44" s="10">
        <v>43</v>
      </c>
      <c r="G44" s="38" t="str">
        <f>'決算書'!C46</f>
        <v>?</v>
      </c>
      <c r="H44" s="58"/>
      <c r="I44" s="14"/>
      <c r="K44"/>
      <c r="L44"/>
      <c r="M44"/>
      <c r="N44"/>
      <c r="O44"/>
      <c r="P44"/>
      <c r="Q44"/>
      <c r="R44"/>
      <c r="S44"/>
      <c r="T44"/>
      <c r="U44"/>
      <c r="V44"/>
    </row>
    <row r="45" spans="1:22" ht="18">
      <c r="A45" s="28"/>
      <c r="B45" s="81"/>
      <c r="C45" s="29"/>
      <c r="D45" s="5">
        <f t="shared" si="3"/>
      </c>
      <c r="E45" s="33"/>
      <c r="F45" s="10">
        <v>44</v>
      </c>
      <c r="G45" s="38" t="str">
        <f>'決算書'!C47</f>
        <v>?</v>
      </c>
      <c r="H45" s="58"/>
      <c r="I45" s="14"/>
      <c r="K45"/>
      <c r="L45"/>
      <c r="M45"/>
      <c r="N45"/>
      <c r="O45"/>
      <c r="P45"/>
      <c r="Q45"/>
      <c r="R45"/>
      <c r="S45"/>
      <c r="T45"/>
      <c r="U45"/>
      <c r="V45"/>
    </row>
    <row r="46" spans="1:22" ht="18.75" thickBot="1">
      <c r="A46" s="28"/>
      <c r="B46" s="81"/>
      <c r="C46" s="29"/>
      <c r="D46" s="5">
        <f t="shared" si="3"/>
      </c>
      <c r="E46" s="33"/>
      <c r="F46" s="20">
        <v>45</v>
      </c>
      <c r="G46" s="42" t="str">
        <f>'決算書'!C48</f>
        <v>計</v>
      </c>
      <c r="H46" s="60">
        <f>SUM(H41:H45)</f>
        <v>0</v>
      </c>
      <c r="I46" s="14"/>
      <c r="K46"/>
      <c r="L46"/>
      <c r="M46"/>
      <c r="N46"/>
      <c r="O46"/>
      <c r="P46"/>
      <c r="Q46"/>
      <c r="R46"/>
      <c r="S46"/>
      <c r="T46"/>
      <c r="U46"/>
      <c r="V46"/>
    </row>
    <row r="47" spans="1:22" ht="18.75" thickBot="1">
      <c r="A47" s="28"/>
      <c r="B47" s="81"/>
      <c r="C47" s="29"/>
      <c r="D47" s="5">
        <f t="shared" si="3"/>
      </c>
      <c r="E47" s="33"/>
      <c r="F47" s="12">
        <v>46</v>
      </c>
      <c r="G47" s="40" t="str">
        <f>'決算書'!C49</f>
        <v>青控除前(34+39-45)</v>
      </c>
      <c r="H47" s="54">
        <f>IF(ISERROR(H35+H40-H46)=TRUE,0,(H35+H40-H46))</f>
        <v>0</v>
      </c>
      <c r="I47" s="14"/>
      <c r="K47"/>
      <c r="L47"/>
      <c r="M47"/>
      <c r="N47"/>
      <c r="O47"/>
      <c r="P47"/>
      <c r="Q47"/>
      <c r="R47"/>
      <c r="S47"/>
      <c r="T47"/>
      <c r="U47"/>
      <c r="V47"/>
    </row>
    <row r="48" spans="1:22" ht="18.75" thickBot="1">
      <c r="A48" s="28"/>
      <c r="B48" s="81"/>
      <c r="C48" s="29"/>
      <c r="D48" s="5">
        <f t="shared" si="3"/>
      </c>
      <c r="E48" s="33"/>
      <c r="F48" s="12">
        <v>47</v>
      </c>
      <c r="G48" s="43" t="str">
        <f>'決算書'!C50</f>
        <v>青色控除</v>
      </c>
      <c r="H48" s="54">
        <v>0</v>
      </c>
      <c r="I48" s="14"/>
      <c r="K48"/>
      <c r="L48"/>
      <c r="M48"/>
      <c r="N48"/>
      <c r="O48"/>
      <c r="P48"/>
      <c r="Q48"/>
      <c r="R48"/>
      <c r="S48"/>
      <c r="T48"/>
      <c r="U48"/>
      <c r="V48"/>
    </row>
    <row r="49" spans="1:22" ht="18.75" thickBot="1">
      <c r="A49" s="28"/>
      <c r="B49" s="81"/>
      <c r="C49" s="29"/>
      <c r="D49" s="5">
        <f t="shared" si="3"/>
      </c>
      <c r="E49" s="33"/>
      <c r="F49" s="12">
        <v>48</v>
      </c>
      <c r="G49" s="40" t="str">
        <f>'決算書'!C51</f>
        <v>所得金額(46-47)</v>
      </c>
      <c r="H49" s="54">
        <f>IF(ISERROR(H47-H48)=TRUE,0,(H47-H48))</f>
        <v>0</v>
      </c>
      <c r="I49" s="14"/>
      <c r="K49"/>
      <c r="L49"/>
      <c r="M49"/>
      <c r="N49"/>
      <c r="O49"/>
      <c r="P49"/>
      <c r="Q49"/>
      <c r="R49"/>
      <c r="S49"/>
      <c r="T49"/>
      <c r="U49"/>
      <c r="V49"/>
    </row>
    <row r="50" spans="1:22" ht="18.75" thickBot="1">
      <c r="A50" s="28"/>
      <c r="B50" s="81"/>
      <c r="C50" s="29"/>
      <c r="D50" s="5">
        <f t="shared" si="3"/>
      </c>
      <c r="E50" s="33"/>
      <c r="F50" s="12">
        <v>49</v>
      </c>
      <c r="G50" s="44" t="str">
        <f>'決算書'!C52</f>
        <v>売掛金</v>
      </c>
      <c r="H50" s="76">
        <v>0</v>
      </c>
      <c r="I50" s="14"/>
      <c r="K50"/>
      <c r="L50"/>
      <c r="M50"/>
      <c r="N50"/>
      <c r="O50"/>
      <c r="P50"/>
      <c r="Q50"/>
      <c r="R50"/>
      <c r="S50"/>
      <c r="T50"/>
      <c r="U50"/>
      <c r="V50"/>
    </row>
    <row r="51" spans="1:22" ht="18.75" thickBot="1">
      <c r="A51" s="28"/>
      <c r="B51" s="81"/>
      <c r="C51" s="29"/>
      <c r="D51" s="5">
        <f aca="true" t="shared" si="4" ref="D51:D66">IF(OR(C51&lt;1,C51=2,C51&gt;52,(AND(C51&gt;32,C51&lt;40)),(AND(C51&gt;40,C51&lt;50)),(AND(C51&gt;3,C51&lt;8))),"",VLOOKUP(C51,$F$2:$G$53,2))</f>
      </c>
      <c r="E51" s="33"/>
      <c r="F51" s="12">
        <v>50</v>
      </c>
      <c r="G51" s="45" t="str">
        <f>'決算書'!C53</f>
        <v>入金</v>
      </c>
      <c r="H51" s="62">
        <f>SUMIF($C$2:$C$201,F51,$E$2:$E$201)</f>
        <v>0</v>
      </c>
      <c r="I51" s="14"/>
      <c r="K51"/>
      <c r="L51"/>
      <c r="M51"/>
      <c r="N51"/>
      <c r="O51"/>
      <c r="P51"/>
      <c r="Q51"/>
      <c r="R51"/>
      <c r="S51"/>
      <c r="T51"/>
      <c r="U51"/>
      <c r="V51"/>
    </row>
    <row r="52" spans="1:22" ht="18.75" thickBot="1">
      <c r="A52" s="28"/>
      <c r="B52" s="81"/>
      <c r="C52" s="29"/>
      <c r="D52" s="5">
        <f t="shared" si="4"/>
      </c>
      <c r="E52" s="33"/>
      <c r="F52" s="78">
        <v>51</v>
      </c>
      <c r="G52" s="80" t="str">
        <f>'決算書'!C54</f>
        <v>元金</v>
      </c>
      <c r="H52" s="79">
        <f>SUMIF($C$2:$C$202,F52,$E$2:$E$202)</f>
        <v>0</v>
      </c>
      <c r="I52" s="14"/>
      <c r="K52"/>
      <c r="L52"/>
      <c r="M52"/>
      <c r="N52"/>
      <c r="O52"/>
      <c r="P52"/>
      <c r="Q52"/>
      <c r="R52"/>
      <c r="S52"/>
      <c r="T52"/>
      <c r="U52"/>
      <c r="V52"/>
    </row>
    <row r="53" spans="1:22" ht="18.75" thickBot="1">
      <c r="A53" s="28"/>
      <c r="B53" s="81"/>
      <c r="C53" s="29"/>
      <c r="D53" s="5">
        <f t="shared" si="4"/>
      </c>
      <c r="E53" s="33"/>
      <c r="F53" s="78">
        <v>52</v>
      </c>
      <c r="G53" s="45" t="str">
        <f>'決算書'!C55</f>
        <v>借入</v>
      </c>
      <c r="H53" s="79">
        <f>SUMIF($C$2:$C$202,F53,$E$2:$E$202)</f>
        <v>0</v>
      </c>
      <c r="I53" s="14"/>
      <c r="K53"/>
      <c r="L53"/>
      <c r="M53"/>
      <c r="N53"/>
      <c r="O53"/>
      <c r="P53"/>
      <c r="Q53"/>
      <c r="R53"/>
      <c r="S53"/>
      <c r="T53"/>
      <c r="U53"/>
      <c r="V53"/>
    </row>
    <row r="54" spans="1:22" ht="18">
      <c r="A54" s="28"/>
      <c r="B54" s="81"/>
      <c r="C54" s="29"/>
      <c r="D54" s="5">
        <f t="shared" si="4"/>
      </c>
      <c r="E54" s="33"/>
      <c r="I54" s="14"/>
      <c r="K54"/>
      <c r="L54"/>
      <c r="M54"/>
      <c r="N54"/>
      <c r="O54"/>
      <c r="P54"/>
      <c r="Q54"/>
      <c r="R54"/>
      <c r="S54"/>
      <c r="T54"/>
      <c r="U54"/>
      <c r="V54"/>
    </row>
    <row r="55" spans="1:22" ht="18">
      <c r="A55" s="28"/>
      <c r="B55" s="81"/>
      <c r="C55" s="29"/>
      <c r="D55" s="5">
        <f t="shared" si="4"/>
      </c>
      <c r="E55" s="33"/>
      <c r="I55" s="14"/>
      <c r="K55"/>
      <c r="L55"/>
      <c r="M55"/>
      <c r="N55"/>
      <c r="O55"/>
      <c r="P55"/>
      <c r="Q55"/>
      <c r="R55"/>
      <c r="S55"/>
      <c r="T55"/>
      <c r="U55"/>
      <c r="V55"/>
    </row>
    <row r="56" spans="1:22" ht="18">
      <c r="A56" s="28"/>
      <c r="B56" s="81"/>
      <c r="C56" s="29"/>
      <c r="D56" s="5">
        <f t="shared" si="4"/>
      </c>
      <c r="E56" s="33"/>
      <c r="I56" s="14"/>
      <c r="K56"/>
      <c r="L56"/>
      <c r="M56"/>
      <c r="N56"/>
      <c r="O56"/>
      <c r="P56"/>
      <c r="Q56"/>
      <c r="R56"/>
      <c r="S56"/>
      <c r="T56"/>
      <c r="U56"/>
      <c r="V56"/>
    </row>
    <row r="57" spans="1:22" ht="18">
      <c r="A57" s="28"/>
      <c r="B57" s="81"/>
      <c r="C57" s="29"/>
      <c r="D57" s="5">
        <f t="shared" si="4"/>
      </c>
      <c r="E57" s="33"/>
      <c r="I57" s="14"/>
      <c r="K57"/>
      <c r="L57"/>
      <c r="M57"/>
      <c r="N57"/>
      <c r="O57"/>
      <c r="P57"/>
      <c r="Q57"/>
      <c r="R57"/>
      <c r="S57"/>
      <c r="T57"/>
      <c r="U57"/>
      <c r="V57"/>
    </row>
    <row r="58" spans="1:22" ht="18">
      <c r="A58" s="28"/>
      <c r="B58" s="81"/>
      <c r="C58" s="29"/>
      <c r="D58" s="5">
        <f t="shared" si="4"/>
      </c>
      <c r="E58" s="33"/>
      <c r="I58" s="14"/>
      <c r="K58"/>
      <c r="L58"/>
      <c r="M58"/>
      <c r="N58"/>
      <c r="O58"/>
      <c r="P58"/>
      <c r="Q58"/>
      <c r="R58"/>
      <c r="S58"/>
      <c r="T58"/>
      <c r="U58"/>
      <c r="V58"/>
    </row>
    <row r="59" spans="1:22" ht="18">
      <c r="A59" s="28"/>
      <c r="B59" s="81"/>
      <c r="C59" s="29"/>
      <c r="D59" s="5">
        <f t="shared" si="4"/>
      </c>
      <c r="E59" s="33"/>
      <c r="I59" s="14"/>
      <c r="K59"/>
      <c r="L59"/>
      <c r="M59"/>
      <c r="N59"/>
      <c r="O59"/>
      <c r="P59"/>
      <c r="Q59"/>
      <c r="R59"/>
      <c r="S59"/>
      <c r="T59"/>
      <c r="U59"/>
      <c r="V59"/>
    </row>
    <row r="60" spans="1:22" ht="18">
      <c r="A60" s="28"/>
      <c r="B60" s="81"/>
      <c r="C60" s="29"/>
      <c r="D60" s="5">
        <f t="shared" si="4"/>
      </c>
      <c r="E60" s="33"/>
      <c r="I60" s="14"/>
      <c r="K60"/>
      <c r="L60"/>
      <c r="M60"/>
      <c r="N60"/>
      <c r="O60"/>
      <c r="P60"/>
      <c r="Q60"/>
      <c r="R60"/>
      <c r="S60"/>
      <c r="T60"/>
      <c r="U60"/>
      <c r="V60"/>
    </row>
    <row r="61" spans="1:22" ht="18">
      <c r="A61" s="28"/>
      <c r="B61" s="81"/>
      <c r="C61" s="29"/>
      <c r="D61" s="5">
        <f t="shared" si="4"/>
      </c>
      <c r="E61" s="33"/>
      <c r="I61" s="14"/>
      <c r="K61"/>
      <c r="L61"/>
      <c r="M61"/>
      <c r="N61"/>
      <c r="O61"/>
      <c r="P61"/>
      <c r="Q61"/>
      <c r="R61"/>
      <c r="S61"/>
      <c r="T61"/>
      <c r="U61"/>
      <c r="V61"/>
    </row>
    <row r="62" spans="1:5" ht="18">
      <c r="A62" s="28"/>
      <c r="B62" s="81"/>
      <c r="C62" s="29"/>
      <c r="D62" s="5">
        <f t="shared" si="4"/>
      </c>
      <c r="E62" s="33"/>
    </row>
    <row r="63" spans="1:5" ht="18">
      <c r="A63" s="28"/>
      <c r="B63" s="81"/>
      <c r="C63" s="29"/>
      <c r="D63" s="5">
        <f t="shared" si="4"/>
      </c>
      <c r="E63" s="33"/>
    </row>
    <row r="64" spans="1:5" ht="18">
      <c r="A64" s="28"/>
      <c r="B64" s="81"/>
      <c r="C64" s="29"/>
      <c r="D64" s="5">
        <f t="shared" si="4"/>
      </c>
      <c r="E64" s="33"/>
    </row>
    <row r="65" spans="1:5" ht="18">
      <c r="A65" s="28"/>
      <c r="B65" s="81"/>
      <c r="C65" s="29"/>
      <c r="D65" s="5">
        <f t="shared" si="4"/>
      </c>
      <c r="E65" s="33"/>
    </row>
    <row r="66" spans="1:5" ht="18">
      <c r="A66" s="28"/>
      <c r="B66" s="81"/>
      <c r="C66" s="29"/>
      <c r="D66" s="5">
        <f t="shared" si="4"/>
      </c>
      <c r="E66" s="33"/>
    </row>
    <row r="67" spans="1:5" ht="18">
      <c r="A67" s="28"/>
      <c r="B67" s="81"/>
      <c r="C67" s="29"/>
      <c r="D67" s="5">
        <f aca="true" t="shared" si="5" ref="D67:D82">IF(OR(C67&lt;1,C67=2,C67&gt;52,(AND(C67&gt;32,C67&lt;40)),(AND(C67&gt;40,C67&lt;50)),(AND(C67&gt;3,C67&lt;8))),"",VLOOKUP(C67,$F$2:$G$53,2))</f>
      </c>
      <c r="E67" s="33"/>
    </row>
    <row r="68" spans="1:5" ht="18">
      <c r="A68" s="28"/>
      <c r="B68" s="81"/>
      <c r="C68" s="29"/>
      <c r="D68" s="5">
        <f t="shared" si="5"/>
      </c>
      <c r="E68" s="33"/>
    </row>
    <row r="69" spans="1:5" ht="18">
      <c r="A69" s="28"/>
      <c r="B69" s="81"/>
      <c r="C69" s="29"/>
      <c r="D69" s="5">
        <f t="shared" si="5"/>
      </c>
      <c r="E69" s="33"/>
    </row>
    <row r="70" spans="1:5" ht="18">
      <c r="A70" s="28"/>
      <c r="B70" s="81"/>
      <c r="C70" s="29"/>
      <c r="D70" s="5">
        <f t="shared" si="5"/>
      </c>
      <c r="E70" s="33"/>
    </row>
    <row r="71" spans="1:5" ht="18">
      <c r="A71" s="28"/>
      <c r="B71" s="81"/>
      <c r="C71" s="29"/>
      <c r="D71" s="5">
        <f t="shared" si="5"/>
      </c>
      <c r="E71" s="33"/>
    </row>
    <row r="72" spans="1:5" ht="18">
      <c r="A72" s="28"/>
      <c r="B72" s="81"/>
      <c r="C72" s="29"/>
      <c r="D72" s="5">
        <f t="shared" si="5"/>
      </c>
      <c r="E72" s="33"/>
    </row>
    <row r="73" spans="1:5" ht="18">
      <c r="A73" s="28"/>
      <c r="B73" s="81"/>
      <c r="C73" s="29"/>
      <c r="D73" s="5">
        <f t="shared" si="5"/>
      </c>
      <c r="E73" s="33"/>
    </row>
    <row r="74" spans="1:5" ht="18">
      <c r="A74" s="28"/>
      <c r="B74" s="81"/>
      <c r="C74" s="29"/>
      <c r="D74" s="5">
        <f t="shared" si="5"/>
      </c>
      <c r="E74" s="33"/>
    </row>
    <row r="75" spans="1:5" ht="18">
      <c r="A75" s="28"/>
      <c r="B75" s="81"/>
      <c r="C75" s="29"/>
      <c r="D75" s="5">
        <f t="shared" si="5"/>
      </c>
      <c r="E75" s="33"/>
    </row>
    <row r="76" spans="1:5" ht="18">
      <c r="A76" s="28"/>
      <c r="B76" s="81"/>
      <c r="C76" s="29"/>
      <c r="D76" s="5">
        <f t="shared" si="5"/>
      </c>
      <c r="E76" s="33"/>
    </row>
    <row r="77" spans="1:5" ht="18">
      <c r="A77" s="28"/>
      <c r="B77" s="81"/>
      <c r="C77" s="29"/>
      <c r="D77" s="5">
        <f t="shared" si="5"/>
      </c>
      <c r="E77" s="33"/>
    </row>
    <row r="78" spans="1:5" ht="18">
      <c r="A78" s="28"/>
      <c r="B78" s="81"/>
      <c r="C78" s="29"/>
      <c r="D78" s="5">
        <f t="shared" si="5"/>
      </c>
      <c r="E78" s="33"/>
    </row>
    <row r="79" spans="1:5" ht="18">
      <c r="A79" s="28"/>
      <c r="B79" s="81"/>
      <c r="C79" s="29"/>
      <c r="D79" s="5">
        <f t="shared" si="5"/>
      </c>
      <c r="E79" s="33"/>
    </row>
    <row r="80" spans="1:5" ht="18">
      <c r="A80" s="28"/>
      <c r="B80" s="81"/>
      <c r="C80" s="29"/>
      <c r="D80" s="5">
        <f t="shared" si="5"/>
      </c>
      <c r="E80" s="33"/>
    </row>
    <row r="81" spans="1:5" ht="18">
      <c r="A81" s="28"/>
      <c r="B81" s="81"/>
      <c r="C81" s="29"/>
      <c r="D81" s="5">
        <f t="shared" si="5"/>
      </c>
      <c r="E81" s="33"/>
    </row>
    <row r="82" spans="1:5" ht="18">
      <c r="A82" s="28"/>
      <c r="B82" s="81"/>
      <c r="C82" s="29"/>
      <c r="D82" s="5">
        <f t="shared" si="5"/>
      </c>
      <c r="E82" s="33"/>
    </row>
    <row r="83" spans="1:5" ht="18">
      <c r="A83" s="28"/>
      <c r="B83" s="81"/>
      <c r="C83" s="29"/>
      <c r="D83" s="5">
        <f aca="true" t="shared" si="6" ref="D83:D98">IF(OR(C83&lt;1,C83=2,C83&gt;52,(AND(C83&gt;32,C83&lt;40)),(AND(C83&gt;40,C83&lt;50)),(AND(C83&gt;3,C83&lt;8))),"",VLOOKUP(C83,$F$2:$G$53,2))</f>
      </c>
      <c r="E83" s="33"/>
    </row>
    <row r="84" spans="1:5" ht="18">
      <c r="A84" s="28"/>
      <c r="B84" s="81"/>
      <c r="C84" s="29"/>
      <c r="D84" s="5">
        <f t="shared" si="6"/>
      </c>
      <c r="E84" s="33"/>
    </row>
    <row r="85" spans="1:5" ht="18">
      <c r="A85" s="28"/>
      <c r="B85" s="81"/>
      <c r="C85" s="29"/>
      <c r="D85" s="5">
        <f t="shared" si="6"/>
      </c>
      <c r="E85" s="33"/>
    </row>
    <row r="86" spans="1:5" ht="18">
      <c r="A86" s="28"/>
      <c r="B86" s="81"/>
      <c r="C86" s="29"/>
      <c r="D86" s="5">
        <f t="shared" si="6"/>
      </c>
      <c r="E86" s="33"/>
    </row>
    <row r="87" spans="1:5" ht="18">
      <c r="A87" s="28"/>
      <c r="B87" s="81"/>
      <c r="C87" s="29"/>
      <c r="D87" s="5">
        <f t="shared" si="6"/>
      </c>
      <c r="E87" s="33"/>
    </row>
    <row r="88" spans="1:5" ht="18">
      <c r="A88" s="28"/>
      <c r="B88" s="81"/>
      <c r="C88" s="29"/>
      <c r="D88" s="5">
        <f t="shared" si="6"/>
      </c>
      <c r="E88" s="33"/>
    </row>
    <row r="89" spans="1:5" ht="18">
      <c r="A89" s="28"/>
      <c r="B89" s="81"/>
      <c r="C89" s="29"/>
      <c r="D89" s="5">
        <f t="shared" si="6"/>
      </c>
      <c r="E89" s="33"/>
    </row>
    <row r="90" spans="1:5" ht="18">
      <c r="A90" s="28"/>
      <c r="B90" s="81"/>
      <c r="C90" s="29"/>
      <c r="D90" s="5">
        <f t="shared" si="6"/>
      </c>
      <c r="E90" s="33"/>
    </row>
    <row r="91" spans="1:5" ht="18">
      <c r="A91" s="28"/>
      <c r="B91" s="81"/>
      <c r="C91" s="29"/>
      <c r="D91" s="5">
        <f t="shared" si="6"/>
      </c>
      <c r="E91" s="33"/>
    </row>
    <row r="92" spans="1:5" ht="18">
      <c r="A92" s="28"/>
      <c r="B92" s="81"/>
      <c r="C92" s="29"/>
      <c r="D92" s="5">
        <f t="shared" si="6"/>
      </c>
      <c r="E92" s="33"/>
    </row>
    <row r="93" spans="1:5" ht="18">
      <c r="A93" s="28"/>
      <c r="B93" s="81"/>
      <c r="C93" s="29"/>
      <c r="D93" s="5">
        <f t="shared" si="6"/>
      </c>
      <c r="E93" s="33"/>
    </row>
    <row r="94" spans="1:5" ht="18">
      <c r="A94" s="28"/>
      <c r="B94" s="81"/>
      <c r="C94" s="29"/>
      <c r="D94" s="5">
        <f t="shared" si="6"/>
      </c>
      <c r="E94" s="33"/>
    </row>
    <row r="95" spans="1:5" ht="18">
      <c r="A95" s="28"/>
      <c r="B95" s="81"/>
      <c r="C95" s="29"/>
      <c r="D95" s="5">
        <f t="shared" si="6"/>
      </c>
      <c r="E95" s="33"/>
    </row>
    <row r="96" spans="1:5" ht="18">
      <c r="A96" s="28"/>
      <c r="B96" s="81"/>
      <c r="C96" s="29"/>
      <c r="D96" s="5">
        <f t="shared" si="6"/>
      </c>
      <c r="E96" s="33"/>
    </row>
    <row r="97" spans="1:5" ht="18">
      <c r="A97" s="28"/>
      <c r="B97" s="81"/>
      <c r="C97" s="29"/>
      <c r="D97" s="5">
        <f t="shared" si="6"/>
      </c>
      <c r="E97" s="33"/>
    </row>
    <row r="98" spans="1:5" ht="18">
      <c r="A98" s="28"/>
      <c r="B98" s="81"/>
      <c r="C98" s="29"/>
      <c r="D98" s="5">
        <f t="shared" si="6"/>
      </c>
      <c r="E98" s="33"/>
    </row>
    <row r="99" spans="1:5" ht="18">
      <c r="A99" s="28"/>
      <c r="B99" s="81"/>
      <c r="C99" s="29"/>
      <c r="D99" s="5">
        <f aca="true" t="shared" si="7" ref="D99:D114">IF(OR(C99&lt;1,C99=2,C99&gt;52,(AND(C99&gt;32,C99&lt;40)),(AND(C99&gt;40,C99&lt;50)),(AND(C99&gt;3,C99&lt;8))),"",VLOOKUP(C99,$F$2:$G$53,2))</f>
      </c>
      <c r="E99" s="33"/>
    </row>
    <row r="100" spans="1:5" ht="18">
      <c r="A100" s="28"/>
      <c r="B100" s="81"/>
      <c r="C100" s="29"/>
      <c r="D100" s="5">
        <f t="shared" si="7"/>
      </c>
      <c r="E100" s="33"/>
    </row>
    <row r="101" spans="1:5" ht="18">
      <c r="A101" s="28"/>
      <c r="B101" s="81"/>
      <c r="C101" s="29"/>
      <c r="D101" s="5">
        <f t="shared" si="7"/>
      </c>
      <c r="E101" s="33"/>
    </row>
    <row r="102" spans="1:5" ht="18">
      <c r="A102" s="28"/>
      <c r="B102" s="81"/>
      <c r="C102" s="29"/>
      <c r="D102" s="5">
        <f t="shared" si="7"/>
      </c>
      <c r="E102" s="33"/>
    </row>
    <row r="103" spans="1:5" ht="18">
      <c r="A103" s="28"/>
      <c r="B103" s="81"/>
      <c r="C103" s="29"/>
      <c r="D103" s="5">
        <f t="shared" si="7"/>
      </c>
      <c r="E103" s="33"/>
    </row>
    <row r="104" spans="1:5" ht="18">
      <c r="A104" s="28"/>
      <c r="B104" s="81"/>
      <c r="C104" s="29"/>
      <c r="D104" s="5">
        <f t="shared" si="7"/>
      </c>
      <c r="E104" s="33"/>
    </row>
    <row r="105" spans="1:5" ht="18">
      <c r="A105" s="28"/>
      <c r="B105" s="81"/>
      <c r="C105" s="29"/>
      <c r="D105" s="5">
        <f t="shared" si="7"/>
      </c>
      <c r="E105" s="33"/>
    </row>
    <row r="106" spans="1:5" ht="18">
      <c r="A106" s="28"/>
      <c r="B106" s="81"/>
      <c r="C106" s="29"/>
      <c r="D106" s="5">
        <f t="shared" si="7"/>
      </c>
      <c r="E106" s="33"/>
    </row>
    <row r="107" spans="1:5" ht="18">
      <c r="A107" s="28"/>
      <c r="B107" s="81"/>
      <c r="C107" s="29"/>
      <c r="D107" s="5">
        <f t="shared" si="7"/>
      </c>
      <c r="E107" s="33"/>
    </row>
    <row r="108" spans="1:5" ht="18">
      <c r="A108" s="28"/>
      <c r="B108" s="81"/>
      <c r="C108" s="29"/>
      <c r="D108" s="5">
        <f t="shared" si="7"/>
      </c>
      <c r="E108" s="33"/>
    </row>
    <row r="109" spans="1:5" ht="18">
      <c r="A109" s="28"/>
      <c r="B109" s="81"/>
      <c r="C109" s="29"/>
      <c r="D109" s="5">
        <f t="shared" si="7"/>
      </c>
      <c r="E109" s="33"/>
    </row>
    <row r="110" spans="1:5" ht="18">
      <c r="A110" s="28"/>
      <c r="B110" s="81"/>
      <c r="C110" s="29"/>
      <c r="D110" s="5">
        <f t="shared" si="7"/>
      </c>
      <c r="E110" s="33"/>
    </row>
    <row r="111" spans="1:5" ht="18">
      <c r="A111" s="28"/>
      <c r="B111" s="81"/>
      <c r="C111" s="29"/>
      <c r="D111" s="5">
        <f t="shared" si="7"/>
      </c>
      <c r="E111" s="33"/>
    </row>
    <row r="112" spans="1:5" ht="18">
      <c r="A112" s="28"/>
      <c r="B112" s="81"/>
      <c r="C112" s="29"/>
      <c r="D112" s="5">
        <f t="shared" si="7"/>
      </c>
      <c r="E112" s="33"/>
    </row>
    <row r="113" spans="1:5" ht="18">
      <c r="A113" s="28"/>
      <c r="B113" s="81"/>
      <c r="C113" s="29"/>
      <c r="D113" s="5">
        <f t="shared" si="7"/>
      </c>
      <c r="E113" s="33"/>
    </row>
    <row r="114" spans="1:5" ht="18">
      <c r="A114" s="28"/>
      <c r="B114" s="81"/>
      <c r="C114" s="29"/>
      <c r="D114" s="5">
        <f t="shared" si="7"/>
      </c>
      <c r="E114" s="33"/>
    </row>
    <row r="115" spans="1:5" ht="18">
      <c r="A115" s="28"/>
      <c r="B115" s="81"/>
      <c r="C115" s="29"/>
      <c r="D115" s="5">
        <f aca="true" t="shared" si="8" ref="D115:D130">IF(OR(C115&lt;1,C115=2,C115&gt;52,(AND(C115&gt;32,C115&lt;40)),(AND(C115&gt;40,C115&lt;50)),(AND(C115&gt;3,C115&lt;8))),"",VLOOKUP(C115,$F$2:$G$53,2))</f>
      </c>
      <c r="E115" s="33"/>
    </row>
    <row r="116" spans="1:5" ht="18">
      <c r="A116" s="28"/>
      <c r="B116" s="81"/>
      <c r="C116" s="29"/>
      <c r="D116" s="5">
        <f t="shared" si="8"/>
      </c>
      <c r="E116" s="33"/>
    </row>
    <row r="117" spans="1:5" ht="18">
      <c r="A117" s="28"/>
      <c r="B117" s="81"/>
      <c r="C117" s="29"/>
      <c r="D117" s="5">
        <f t="shared" si="8"/>
      </c>
      <c r="E117" s="33"/>
    </row>
    <row r="118" spans="1:5" ht="18">
      <c r="A118" s="28"/>
      <c r="B118" s="81"/>
      <c r="C118" s="29"/>
      <c r="D118" s="5">
        <f t="shared" si="8"/>
      </c>
      <c r="E118" s="33"/>
    </row>
    <row r="119" spans="1:5" ht="18">
      <c r="A119" s="28"/>
      <c r="B119" s="81"/>
      <c r="C119" s="29"/>
      <c r="D119" s="5">
        <f t="shared" si="8"/>
      </c>
      <c r="E119" s="33"/>
    </row>
    <row r="120" spans="1:5" ht="18">
      <c r="A120" s="28"/>
      <c r="B120" s="81"/>
      <c r="C120" s="29"/>
      <c r="D120" s="5">
        <f t="shared" si="8"/>
      </c>
      <c r="E120" s="33"/>
    </row>
    <row r="121" spans="1:5" ht="18">
      <c r="A121" s="28"/>
      <c r="B121" s="81"/>
      <c r="C121" s="29"/>
      <c r="D121" s="5">
        <f t="shared" si="8"/>
      </c>
      <c r="E121" s="33"/>
    </row>
    <row r="122" spans="1:5" ht="18">
      <c r="A122" s="28"/>
      <c r="B122" s="81"/>
      <c r="C122" s="29"/>
      <c r="D122" s="5">
        <f t="shared" si="8"/>
      </c>
      <c r="E122" s="33"/>
    </row>
    <row r="123" spans="1:5" ht="18">
      <c r="A123" s="28"/>
      <c r="B123" s="81"/>
      <c r="C123" s="29"/>
      <c r="D123" s="5">
        <f t="shared" si="8"/>
      </c>
      <c r="E123" s="33"/>
    </row>
    <row r="124" spans="1:5" ht="18">
      <c r="A124" s="28"/>
      <c r="B124" s="81"/>
      <c r="C124" s="29"/>
      <c r="D124" s="5">
        <f t="shared" si="8"/>
      </c>
      <c r="E124" s="33"/>
    </row>
    <row r="125" spans="1:5" ht="18">
      <c r="A125" s="28"/>
      <c r="B125" s="81"/>
      <c r="C125" s="29"/>
      <c r="D125" s="5">
        <f t="shared" si="8"/>
      </c>
      <c r="E125" s="33"/>
    </row>
    <row r="126" spans="1:5" ht="18">
      <c r="A126" s="28"/>
      <c r="B126" s="81"/>
      <c r="C126" s="29"/>
      <c r="D126" s="5">
        <f t="shared" si="8"/>
      </c>
      <c r="E126" s="33"/>
    </row>
    <row r="127" spans="1:5" ht="18">
      <c r="A127" s="28"/>
      <c r="B127" s="81"/>
      <c r="C127" s="29"/>
      <c r="D127" s="5">
        <f t="shared" si="8"/>
      </c>
      <c r="E127" s="33"/>
    </row>
    <row r="128" spans="1:5" ht="18">
      <c r="A128" s="28"/>
      <c r="B128" s="81"/>
      <c r="C128" s="29"/>
      <c r="D128" s="5">
        <f t="shared" si="8"/>
      </c>
      <c r="E128" s="33"/>
    </row>
    <row r="129" spans="1:5" ht="18">
      <c r="A129" s="28"/>
      <c r="B129" s="81"/>
      <c r="C129" s="29"/>
      <c r="D129" s="5">
        <f t="shared" si="8"/>
      </c>
      <c r="E129" s="33"/>
    </row>
    <row r="130" spans="1:5" ht="18">
      <c r="A130" s="28"/>
      <c r="B130" s="81"/>
      <c r="C130" s="29"/>
      <c r="D130" s="5">
        <f t="shared" si="8"/>
      </c>
      <c r="E130" s="33"/>
    </row>
    <row r="131" spans="1:5" ht="18">
      <c r="A131" s="28"/>
      <c r="B131" s="81"/>
      <c r="C131" s="29"/>
      <c r="D131" s="5">
        <f aca="true" t="shared" si="9" ref="D131:D146">IF(OR(C131&lt;1,C131=2,C131&gt;52,(AND(C131&gt;32,C131&lt;40)),(AND(C131&gt;40,C131&lt;50)),(AND(C131&gt;3,C131&lt;8))),"",VLOOKUP(C131,$F$2:$G$53,2))</f>
      </c>
      <c r="E131" s="33"/>
    </row>
    <row r="132" spans="1:5" ht="18">
      <c r="A132" s="28"/>
      <c r="B132" s="81"/>
      <c r="C132" s="29"/>
      <c r="D132" s="5">
        <f t="shared" si="9"/>
      </c>
      <c r="E132" s="33"/>
    </row>
    <row r="133" spans="1:5" ht="18">
      <c r="A133" s="28"/>
      <c r="B133" s="81"/>
      <c r="C133" s="29"/>
      <c r="D133" s="5">
        <f t="shared" si="9"/>
      </c>
      <c r="E133" s="33"/>
    </row>
    <row r="134" spans="1:5" ht="18">
      <c r="A134" s="28"/>
      <c r="B134" s="81"/>
      <c r="C134" s="29"/>
      <c r="D134" s="5">
        <f t="shared" si="9"/>
      </c>
      <c r="E134" s="33"/>
    </row>
    <row r="135" spans="1:5" ht="18">
      <c r="A135" s="28"/>
      <c r="B135" s="81"/>
      <c r="C135" s="29"/>
      <c r="D135" s="5">
        <f t="shared" si="9"/>
      </c>
      <c r="E135" s="33"/>
    </row>
    <row r="136" spans="1:5" ht="18">
      <c r="A136" s="28"/>
      <c r="B136" s="81"/>
      <c r="C136" s="29"/>
      <c r="D136" s="5">
        <f t="shared" si="9"/>
      </c>
      <c r="E136" s="33"/>
    </row>
    <row r="137" spans="1:5" ht="18">
      <c r="A137" s="28"/>
      <c r="B137" s="81"/>
      <c r="C137" s="29"/>
      <c r="D137" s="5">
        <f t="shared" si="9"/>
      </c>
      <c r="E137" s="33"/>
    </row>
    <row r="138" spans="1:5" ht="18">
      <c r="A138" s="28"/>
      <c r="B138" s="81"/>
      <c r="C138" s="29"/>
      <c r="D138" s="5">
        <f t="shared" si="9"/>
      </c>
      <c r="E138" s="33"/>
    </row>
    <row r="139" spans="1:5" ht="18">
      <c r="A139" s="28"/>
      <c r="B139" s="81"/>
      <c r="C139" s="29"/>
      <c r="D139" s="5">
        <f t="shared" si="9"/>
      </c>
      <c r="E139" s="33"/>
    </row>
    <row r="140" spans="1:5" ht="18">
      <c r="A140" s="28"/>
      <c r="B140" s="81"/>
      <c r="C140" s="29"/>
      <c r="D140" s="5">
        <f t="shared" si="9"/>
      </c>
      <c r="E140" s="33"/>
    </row>
    <row r="141" spans="1:5" ht="18">
      <c r="A141" s="28"/>
      <c r="B141" s="81"/>
      <c r="C141" s="29"/>
      <c r="D141" s="5">
        <f t="shared" si="9"/>
      </c>
      <c r="E141" s="33"/>
    </row>
    <row r="142" spans="1:5" ht="18">
      <c r="A142" s="28"/>
      <c r="B142" s="81"/>
      <c r="C142" s="29"/>
      <c r="D142" s="5">
        <f t="shared" si="9"/>
      </c>
      <c r="E142" s="33"/>
    </row>
    <row r="143" spans="1:5" ht="18">
      <c r="A143" s="28"/>
      <c r="B143" s="81"/>
      <c r="C143" s="29"/>
      <c r="D143" s="5">
        <f t="shared" si="9"/>
      </c>
      <c r="E143" s="33"/>
    </row>
    <row r="144" spans="1:5" ht="18">
      <c r="A144" s="28"/>
      <c r="B144" s="81"/>
      <c r="C144" s="29"/>
      <c r="D144" s="5">
        <f t="shared" si="9"/>
      </c>
      <c r="E144" s="33"/>
    </row>
    <row r="145" spans="1:5" ht="18">
      <c r="A145" s="28"/>
      <c r="B145" s="81"/>
      <c r="C145" s="29"/>
      <c r="D145" s="5">
        <f t="shared" si="9"/>
      </c>
      <c r="E145" s="33"/>
    </row>
    <row r="146" spans="1:5" ht="18">
      <c r="A146" s="28"/>
      <c r="B146" s="81"/>
      <c r="C146" s="29"/>
      <c r="D146" s="5">
        <f t="shared" si="9"/>
      </c>
      <c r="E146" s="33"/>
    </row>
    <row r="147" spans="1:5" ht="18">
      <c r="A147" s="28"/>
      <c r="B147" s="81"/>
      <c r="C147" s="29"/>
      <c r="D147" s="5">
        <f aca="true" t="shared" si="10" ref="D147:D162">IF(OR(C147&lt;1,C147=2,C147&gt;52,(AND(C147&gt;32,C147&lt;40)),(AND(C147&gt;40,C147&lt;50)),(AND(C147&gt;3,C147&lt;8))),"",VLOOKUP(C147,$F$2:$G$53,2))</f>
      </c>
      <c r="E147" s="33"/>
    </row>
    <row r="148" spans="1:5" ht="18">
      <c r="A148" s="28"/>
      <c r="B148" s="81"/>
      <c r="C148" s="29"/>
      <c r="D148" s="5">
        <f t="shared" si="10"/>
      </c>
      <c r="E148" s="33"/>
    </row>
    <row r="149" spans="1:5" ht="18">
      <c r="A149" s="28"/>
      <c r="B149" s="81"/>
      <c r="C149" s="29"/>
      <c r="D149" s="5">
        <f t="shared" si="10"/>
      </c>
      <c r="E149" s="33"/>
    </row>
    <row r="150" spans="1:5" ht="18">
      <c r="A150" s="28"/>
      <c r="B150" s="81"/>
      <c r="C150" s="29"/>
      <c r="D150" s="5">
        <f t="shared" si="10"/>
      </c>
      <c r="E150" s="33"/>
    </row>
    <row r="151" spans="1:5" ht="18">
      <c r="A151" s="28"/>
      <c r="B151" s="81"/>
      <c r="C151" s="29"/>
      <c r="D151" s="5">
        <f t="shared" si="10"/>
      </c>
      <c r="E151" s="33"/>
    </row>
    <row r="152" spans="1:5" ht="18">
      <c r="A152" s="28"/>
      <c r="B152" s="81"/>
      <c r="C152" s="29"/>
      <c r="D152" s="5">
        <f t="shared" si="10"/>
      </c>
      <c r="E152" s="33"/>
    </row>
    <row r="153" spans="1:5" ht="18">
      <c r="A153" s="28"/>
      <c r="B153" s="81"/>
      <c r="C153" s="29"/>
      <c r="D153" s="5">
        <f t="shared" si="10"/>
      </c>
      <c r="E153" s="33"/>
    </row>
    <row r="154" spans="1:5" ht="18">
      <c r="A154" s="28"/>
      <c r="D154" s="5">
        <f t="shared" si="10"/>
      </c>
      <c r="E154" s="33"/>
    </row>
    <row r="155" spans="1:5" ht="18">
      <c r="A155" s="28"/>
      <c r="D155" s="5">
        <f t="shared" si="10"/>
      </c>
      <c r="E155" s="33"/>
    </row>
    <row r="156" spans="1:5" ht="18">
      <c r="A156" s="28"/>
      <c r="D156" s="5">
        <f t="shared" si="10"/>
      </c>
      <c r="E156" s="33"/>
    </row>
    <row r="157" spans="1:5" ht="18">
      <c r="A157" s="28"/>
      <c r="D157" s="5">
        <f t="shared" si="10"/>
      </c>
      <c r="E157" s="33"/>
    </row>
    <row r="158" spans="1:5" ht="18">
      <c r="A158" s="28"/>
      <c r="D158" s="5">
        <f t="shared" si="10"/>
      </c>
      <c r="E158" s="33"/>
    </row>
    <row r="159" spans="1:5" ht="18">
      <c r="A159" s="28"/>
      <c r="D159" s="5">
        <f t="shared" si="10"/>
      </c>
      <c r="E159" s="33"/>
    </row>
    <row r="160" spans="1:5" ht="18">
      <c r="A160" s="28"/>
      <c r="D160" s="5">
        <f t="shared" si="10"/>
      </c>
      <c r="E160" s="33"/>
    </row>
    <row r="161" spans="1:5" ht="18">
      <c r="A161" s="28"/>
      <c r="D161" s="5">
        <f t="shared" si="10"/>
      </c>
      <c r="E161" s="33"/>
    </row>
    <row r="162" spans="1:5" ht="18">
      <c r="A162" s="28"/>
      <c r="D162" s="5">
        <f t="shared" si="10"/>
      </c>
      <c r="E162" s="33"/>
    </row>
    <row r="163" spans="1:5" ht="18">
      <c r="A163" s="28"/>
      <c r="D163" s="5">
        <f aca="true" t="shared" si="11" ref="D163:D178">IF(OR(C163&lt;1,C163=2,C163&gt;52,(AND(C163&gt;32,C163&lt;40)),(AND(C163&gt;40,C163&lt;50)),(AND(C163&gt;3,C163&lt;8))),"",VLOOKUP(C163,$F$2:$G$53,2))</f>
      </c>
      <c r="E163" s="33"/>
    </row>
    <row r="164" spans="1:5" ht="18">
      <c r="A164" s="28"/>
      <c r="D164" s="5">
        <f t="shared" si="11"/>
      </c>
      <c r="E164" s="33"/>
    </row>
    <row r="165" spans="1:5" ht="18">
      <c r="A165" s="28"/>
      <c r="D165" s="5">
        <f t="shared" si="11"/>
      </c>
      <c r="E165" s="33"/>
    </row>
    <row r="166" spans="1:5" ht="18">
      <c r="A166" s="28"/>
      <c r="D166" s="5">
        <f t="shared" si="11"/>
      </c>
      <c r="E166" s="33"/>
    </row>
    <row r="167" spans="1:5" ht="18">
      <c r="A167" s="28"/>
      <c r="D167" s="5">
        <f t="shared" si="11"/>
      </c>
      <c r="E167" s="33"/>
    </row>
    <row r="168" spans="1:5" ht="18">
      <c r="A168" s="28"/>
      <c r="D168" s="5">
        <f t="shared" si="11"/>
      </c>
      <c r="E168" s="33"/>
    </row>
    <row r="169" spans="1:5" ht="18">
      <c r="A169" s="28"/>
      <c r="D169" s="5">
        <f t="shared" si="11"/>
      </c>
      <c r="E169" s="33"/>
    </row>
    <row r="170" spans="1:5" ht="18">
      <c r="A170" s="28"/>
      <c r="D170" s="5">
        <f t="shared" si="11"/>
      </c>
      <c r="E170" s="33"/>
    </row>
    <row r="171" spans="1:5" ht="18">
      <c r="A171" s="28"/>
      <c r="D171" s="5">
        <f t="shared" si="11"/>
      </c>
      <c r="E171" s="33"/>
    </row>
    <row r="172" spans="1:5" ht="18">
      <c r="A172" s="28"/>
      <c r="D172" s="5">
        <f t="shared" si="11"/>
      </c>
      <c r="E172" s="33"/>
    </row>
    <row r="173" spans="1:5" ht="18">
      <c r="A173" s="28"/>
      <c r="D173" s="5">
        <f t="shared" si="11"/>
      </c>
      <c r="E173" s="33"/>
    </row>
    <row r="174" spans="1:5" ht="18">
      <c r="A174" s="28"/>
      <c r="D174" s="5">
        <f t="shared" si="11"/>
      </c>
      <c r="E174" s="33"/>
    </row>
    <row r="175" spans="1:5" ht="18">
      <c r="A175" s="28"/>
      <c r="D175" s="5">
        <f t="shared" si="11"/>
      </c>
      <c r="E175" s="33"/>
    </row>
    <row r="176" spans="1:5" ht="18">
      <c r="A176" s="28"/>
      <c r="D176" s="5">
        <f t="shared" si="11"/>
      </c>
      <c r="E176" s="33"/>
    </row>
    <row r="177" spans="1:5" ht="18">
      <c r="A177" s="28"/>
      <c r="D177" s="5">
        <f t="shared" si="11"/>
      </c>
      <c r="E177" s="33"/>
    </row>
    <row r="178" spans="1:5" ht="18">
      <c r="A178" s="28"/>
      <c r="D178" s="5">
        <f t="shared" si="11"/>
      </c>
      <c r="E178" s="33"/>
    </row>
    <row r="179" spans="1:5" ht="18">
      <c r="A179" s="28"/>
      <c r="D179" s="5">
        <f aca="true" t="shared" si="12" ref="D179:D194">IF(OR(C179&lt;1,C179=2,C179&gt;52,(AND(C179&gt;32,C179&lt;40)),(AND(C179&gt;40,C179&lt;50)),(AND(C179&gt;3,C179&lt;8))),"",VLOOKUP(C179,$F$2:$G$53,2))</f>
      </c>
      <c r="E179" s="33"/>
    </row>
    <row r="180" spans="1:5" ht="18">
      <c r="A180" s="28"/>
      <c r="D180" s="5">
        <f t="shared" si="12"/>
      </c>
      <c r="E180" s="33"/>
    </row>
    <row r="181" spans="1:5" ht="18">
      <c r="A181" s="28"/>
      <c r="D181" s="5">
        <f t="shared" si="12"/>
      </c>
      <c r="E181" s="33"/>
    </row>
    <row r="182" spans="1:5" ht="18">
      <c r="A182" s="28"/>
      <c r="D182" s="5">
        <f t="shared" si="12"/>
      </c>
      <c r="E182" s="33"/>
    </row>
    <row r="183" spans="1:5" ht="18">
      <c r="A183" s="28"/>
      <c r="D183" s="5">
        <f t="shared" si="12"/>
      </c>
      <c r="E183" s="33"/>
    </row>
    <row r="184" spans="1:5" ht="18">
      <c r="A184" s="28"/>
      <c r="D184" s="5">
        <f t="shared" si="12"/>
      </c>
      <c r="E184" s="33"/>
    </row>
    <row r="185" spans="1:5" ht="18">
      <c r="A185" s="28"/>
      <c r="D185" s="5">
        <f t="shared" si="12"/>
      </c>
      <c r="E185" s="33"/>
    </row>
    <row r="186" spans="1:5" ht="18">
      <c r="A186" s="28"/>
      <c r="D186" s="5">
        <f t="shared" si="12"/>
      </c>
      <c r="E186" s="33"/>
    </row>
    <row r="187" spans="1:5" ht="18">
      <c r="A187" s="28"/>
      <c r="D187" s="5">
        <f t="shared" si="12"/>
      </c>
      <c r="E187" s="33"/>
    </row>
    <row r="188" spans="1:5" ht="18">
      <c r="A188" s="28"/>
      <c r="D188" s="5">
        <f t="shared" si="12"/>
      </c>
      <c r="E188" s="33"/>
    </row>
    <row r="189" spans="1:5" ht="18">
      <c r="A189" s="28"/>
      <c r="D189" s="5">
        <f t="shared" si="12"/>
      </c>
      <c r="E189" s="33"/>
    </row>
    <row r="190" spans="1:5" ht="18">
      <c r="A190" s="28"/>
      <c r="D190" s="5">
        <f t="shared" si="12"/>
      </c>
      <c r="E190" s="33"/>
    </row>
    <row r="191" spans="1:5" ht="18">
      <c r="A191" s="28"/>
      <c r="D191" s="5">
        <f t="shared" si="12"/>
      </c>
      <c r="E191" s="33"/>
    </row>
    <row r="192" spans="1:5" ht="18">
      <c r="A192" s="28"/>
      <c r="D192" s="5">
        <f t="shared" si="12"/>
      </c>
      <c r="E192" s="33"/>
    </row>
    <row r="193" spans="1:5" ht="18">
      <c r="A193" s="28"/>
      <c r="D193" s="5">
        <f t="shared" si="12"/>
      </c>
      <c r="E193" s="33"/>
    </row>
    <row r="194" spans="1:5" ht="18">
      <c r="A194" s="28"/>
      <c r="D194" s="5">
        <f t="shared" si="12"/>
      </c>
      <c r="E194" s="33"/>
    </row>
    <row r="195" spans="1:5" ht="18">
      <c r="A195" s="28"/>
      <c r="D195" s="5">
        <f aca="true" t="shared" si="13" ref="D195:D200">IF(OR(C195&lt;1,C195=2,C195&gt;52,(AND(C195&gt;32,C195&lt;40)),(AND(C195&gt;40,C195&lt;50)),(AND(C195&gt;3,C195&lt;8))),"",VLOOKUP(C195,$F$2:$G$53,2))</f>
      </c>
      <c r="E195" s="33"/>
    </row>
    <row r="196" spans="1:5" ht="18">
      <c r="A196" s="28"/>
      <c r="D196" s="5">
        <f t="shared" si="13"/>
      </c>
      <c r="E196" s="33"/>
    </row>
    <row r="197" spans="1:5" ht="18">
      <c r="A197" s="28"/>
      <c r="D197" s="5">
        <f t="shared" si="13"/>
      </c>
      <c r="E197" s="33"/>
    </row>
    <row r="198" spans="1:5" ht="18">
      <c r="A198" s="28"/>
      <c r="D198" s="5">
        <f t="shared" si="13"/>
      </c>
      <c r="E198" s="33"/>
    </row>
    <row r="199" spans="1:5" ht="18">
      <c r="A199" s="28"/>
      <c r="D199" s="5">
        <f t="shared" si="13"/>
      </c>
      <c r="E199" s="33"/>
    </row>
    <row r="200" spans="1:5" ht="18">
      <c r="A200" s="28"/>
      <c r="D200" s="5">
        <f t="shared" si="13"/>
      </c>
      <c r="E200" s="33"/>
    </row>
    <row r="201" spans="1:5" ht="18">
      <c r="A201" s="28"/>
      <c r="D201" s="5">
        <f>IF(OR(C201&lt;1,C201=2,C201&gt;50,(AND(C201&gt;32,C201&lt;40)),(AND(C201&gt;40,C201&lt;50)),(AND(C201&gt;3,C201&lt;8))),"",VLOOKUP(C201,$F$2:$G$51,2))</f>
      </c>
      <c r="E201" s="33"/>
    </row>
    <row r="202" ht="18">
      <c r="A202" s="28"/>
    </row>
    <row r="203" ht="18">
      <c r="A203" s="28"/>
    </row>
    <row r="204" ht="18">
      <c r="A204" s="28"/>
    </row>
    <row r="205" ht="18">
      <c r="A205" s="28"/>
    </row>
    <row r="206" ht="18">
      <c r="A206" s="28"/>
    </row>
    <row r="207" ht="18">
      <c r="A207" s="28"/>
    </row>
    <row r="208" ht="18">
      <c r="A208" s="28"/>
    </row>
    <row r="209" ht="18">
      <c r="A209" s="28"/>
    </row>
    <row r="210" ht="18">
      <c r="A210" s="28"/>
    </row>
    <row r="211" ht="18">
      <c r="A211" s="28"/>
    </row>
    <row r="212" ht="18">
      <c r="A212" s="28"/>
    </row>
    <row r="213" ht="18">
      <c r="A213" s="28"/>
    </row>
    <row r="214" ht="18">
      <c r="A214" s="28"/>
    </row>
    <row r="215" ht="18">
      <c r="A215" s="28"/>
    </row>
    <row r="216" ht="18">
      <c r="A216" s="28"/>
    </row>
    <row r="217" ht="18">
      <c r="A217" s="28"/>
    </row>
    <row r="218" ht="18">
      <c r="A218" s="28"/>
    </row>
    <row r="219" ht="18">
      <c r="A219" s="28"/>
    </row>
    <row r="220" ht="18">
      <c r="A220" s="28"/>
    </row>
    <row r="221" ht="18">
      <c r="A221" s="28"/>
    </row>
    <row r="222" ht="18">
      <c r="A222" s="28"/>
    </row>
    <row r="223" ht="18">
      <c r="A223" s="28"/>
    </row>
    <row r="224" ht="18">
      <c r="A224" s="28"/>
    </row>
    <row r="225" ht="18">
      <c r="A225" s="28"/>
    </row>
    <row r="226" ht="18">
      <c r="A226" s="28"/>
    </row>
    <row r="227" ht="18">
      <c r="A227" s="28"/>
    </row>
    <row r="228" ht="18">
      <c r="A228" s="28"/>
    </row>
    <row r="229" ht="18">
      <c r="A229" s="28"/>
    </row>
    <row r="230" ht="18">
      <c r="A230" s="28"/>
    </row>
    <row r="231" ht="18">
      <c r="A231" s="28"/>
    </row>
    <row r="232" ht="18">
      <c r="A232" s="28"/>
    </row>
    <row r="233" ht="18">
      <c r="A233" s="28"/>
    </row>
    <row r="234" ht="18">
      <c r="A234" s="28"/>
    </row>
    <row r="235" ht="18">
      <c r="A235" s="28"/>
    </row>
    <row r="236" ht="18">
      <c r="A236" s="28"/>
    </row>
    <row r="237" ht="18">
      <c r="A237" s="28"/>
    </row>
    <row r="238" ht="18">
      <c r="A238" s="28"/>
    </row>
    <row r="239" ht="18">
      <c r="A239" s="28"/>
    </row>
    <row r="240" ht="18">
      <c r="A240" s="28"/>
    </row>
    <row r="241" ht="18">
      <c r="A241" s="28"/>
    </row>
    <row r="242" ht="18">
      <c r="A242" s="28"/>
    </row>
    <row r="243" ht="18">
      <c r="A243" s="28"/>
    </row>
    <row r="244" ht="18">
      <c r="A244" s="28"/>
    </row>
    <row r="245" ht="18">
      <c r="A245" s="28"/>
    </row>
    <row r="246" ht="18">
      <c r="A246" s="28"/>
    </row>
    <row r="247" ht="18">
      <c r="A247" s="28"/>
    </row>
    <row r="248" ht="18">
      <c r="A248" s="28"/>
    </row>
    <row r="249" ht="18">
      <c r="A249" s="28"/>
    </row>
    <row r="250" ht="18">
      <c r="A250" s="28"/>
    </row>
    <row r="251" ht="18">
      <c r="A251" s="28"/>
    </row>
    <row r="252" ht="18">
      <c r="A252" s="28"/>
    </row>
    <row r="253" ht="18">
      <c r="A253" s="28"/>
    </row>
    <row r="254" ht="18">
      <c r="A254" s="28"/>
    </row>
    <row r="255" ht="18">
      <c r="A255" s="28"/>
    </row>
    <row r="256" ht="18">
      <c r="A256" s="28"/>
    </row>
    <row r="257" ht="18">
      <c r="A257" s="28"/>
    </row>
    <row r="258" ht="18">
      <c r="A258" s="28"/>
    </row>
    <row r="259" ht="18">
      <c r="A259" s="28"/>
    </row>
    <row r="260" ht="18">
      <c r="A260" s="28"/>
    </row>
    <row r="261" ht="18">
      <c r="A261" s="28"/>
    </row>
    <row r="262" ht="18">
      <c r="A262" s="28"/>
    </row>
    <row r="263" ht="18">
      <c r="A263" s="28"/>
    </row>
    <row r="264" ht="18">
      <c r="A264" s="28"/>
    </row>
    <row r="265" ht="18">
      <c r="A265" s="28"/>
    </row>
    <row r="266" ht="18">
      <c r="A266" s="28"/>
    </row>
    <row r="267" ht="18">
      <c r="A267" s="28"/>
    </row>
    <row r="268" ht="18">
      <c r="A268" s="28"/>
    </row>
    <row r="269" ht="18">
      <c r="A269" s="28"/>
    </row>
    <row r="270" ht="18">
      <c r="A270" s="28"/>
    </row>
    <row r="271" ht="18">
      <c r="A271" s="28"/>
    </row>
    <row r="272" ht="18">
      <c r="A272" s="28"/>
    </row>
    <row r="273" ht="18">
      <c r="A273" s="28"/>
    </row>
    <row r="274" ht="18">
      <c r="A274" s="28"/>
    </row>
    <row r="275" ht="18">
      <c r="A275" s="28"/>
    </row>
    <row r="276" ht="18">
      <c r="A276" s="28"/>
    </row>
    <row r="277" ht="18">
      <c r="A277" s="28"/>
    </row>
    <row r="278" ht="18">
      <c r="A278" s="28"/>
    </row>
    <row r="279" ht="18">
      <c r="A279" s="28"/>
    </row>
    <row r="280" ht="18">
      <c r="A280" s="28"/>
    </row>
    <row r="281" ht="18">
      <c r="A281" s="28"/>
    </row>
    <row r="282" ht="18">
      <c r="A282" s="28"/>
    </row>
    <row r="283" ht="18">
      <c r="A283" s="28"/>
    </row>
    <row r="284" ht="18">
      <c r="A284" s="28"/>
    </row>
    <row r="285" ht="18">
      <c r="A285" s="28"/>
    </row>
    <row r="286" ht="18">
      <c r="A286" s="28"/>
    </row>
    <row r="287" ht="18">
      <c r="A287" s="28"/>
    </row>
    <row r="288" ht="18">
      <c r="A288" s="28"/>
    </row>
    <row r="289" ht="18">
      <c r="A289" s="28"/>
    </row>
    <row r="290" ht="18">
      <c r="A290" s="28"/>
    </row>
    <row r="291" ht="18">
      <c r="A291" s="28"/>
    </row>
    <row r="292" ht="18">
      <c r="A292" s="28"/>
    </row>
    <row r="293" ht="18">
      <c r="A293" s="28"/>
    </row>
    <row r="294" ht="18">
      <c r="A294" s="28"/>
    </row>
    <row r="295" ht="18">
      <c r="A295" s="28"/>
    </row>
    <row r="296" ht="18">
      <c r="A296" s="28"/>
    </row>
    <row r="297" ht="18">
      <c r="A297" s="28"/>
    </row>
    <row r="298" ht="18">
      <c r="A298" s="28"/>
    </row>
    <row r="299" ht="18">
      <c r="A299" s="28"/>
    </row>
    <row r="300" ht="18">
      <c r="A300" s="28"/>
    </row>
  </sheetData>
  <sheetProtection password="CBF5" sheet="1" objects="1" scenarios="1"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300"/>
  <sheetViews>
    <sheetView workbookViewId="0" topLeftCell="A1">
      <selection activeCell="H34" sqref="H34"/>
    </sheetView>
  </sheetViews>
  <sheetFormatPr defaultColWidth="10.59765625" defaultRowHeight="15"/>
  <cols>
    <col min="1" max="1" width="7.8984375" style="31" customWidth="1"/>
    <col min="2" max="2" width="17.3984375" style="82" customWidth="1"/>
    <col min="3" max="3" width="3.69921875" style="30" customWidth="1"/>
    <col min="4" max="4" width="10.8984375" style="4" customWidth="1"/>
    <col min="5" max="5" width="11.19921875" style="34" customWidth="1"/>
    <col min="6" max="6" width="2.59765625" style="17" customWidth="1"/>
    <col min="7" max="7" width="11.59765625" style="19" customWidth="1"/>
    <col min="8" max="8" width="12.5" style="77" customWidth="1"/>
    <col min="9" max="9" width="1.1015625" style="15" customWidth="1"/>
    <col min="10" max="10" width="3.19921875" style="17" customWidth="1"/>
    <col min="11" max="11" width="7.8984375" style="11" customWidth="1"/>
    <col min="12" max="12" width="5" style="2" customWidth="1"/>
    <col min="13" max="14" width="8.3984375" style="2" customWidth="1"/>
    <col min="15" max="15" width="9.19921875" style="7" customWidth="1"/>
    <col min="16" max="16" width="9.09765625" style="8" customWidth="1"/>
    <col min="17" max="17" width="1.8984375" style="13" customWidth="1"/>
    <col min="18" max="16384" width="10.59765625" style="2" customWidth="1"/>
  </cols>
  <sheetData>
    <row r="1" spans="1:22" s="3" customFormat="1" ht="21" customHeight="1" thickBot="1">
      <c r="A1" s="26" t="s">
        <v>0</v>
      </c>
      <c r="B1" s="27" t="s">
        <v>1</v>
      </c>
      <c r="C1" s="27" t="s">
        <v>2</v>
      </c>
      <c r="D1" s="1" t="s">
        <v>3</v>
      </c>
      <c r="E1" s="32" t="s">
        <v>4</v>
      </c>
      <c r="F1" s="18"/>
      <c r="G1" s="25" t="s">
        <v>49</v>
      </c>
      <c r="H1" s="75">
        <f>H49</f>
        <v>10000</v>
      </c>
      <c r="I1" s="14"/>
      <c r="J1" s="17"/>
      <c r="K1"/>
      <c r="L1"/>
      <c r="M1"/>
      <c r="N1"/>
      <c r="O1"/>
      <c r="P1"/>
      <c r="Q1"/>
      <c r="R1"/>
      <c r="S1"/>
      <c r="T1"/>
      <c r="U1"/>
      <c r="V1"/>
    </row>
    <row r="2" spans="1:22" s="3" customFormat="1" ht="15.75" customHeight="1" thickBot="1">
      <c r="A2" s="28">
        <v>40664</v>
      </c>
      <c r="B2" s="81" t="s">
        <v>62</v>
      </c>
      <c r="C2" s="29">
        <v>1</v>
      </c>
      <c r="D2" s="5" t="str">
        <f>IF(OR(C2&lt;1,C2=2,C2&gt;52,(AND(C2&gt;32,C2&lt;40)),(AND(C2&gt;40,C2&lt;50)),(AND(C2&gt;3,C2&lt;8))),"?",VLOOKUP(C2,$F$2:$G$53,2))</f>
        <v>売上</v>
      </c>
      <c r="E2" s="33">
        <v>10000</v>
      </c>
      <c r="F2" s="24">
        <v>1</v>
      </c>
      <c r="G2" s="36" t="str">
        <f>'決算書'!C4</f>
        <v>売上</v>
      </c>
      <c r="H2" s="54">
        <f>SUMIF($C$2:$C$201,F2,$E$2:$E$201)+H50</f>
        <v>10000</v>
      </c>
      <c r="I2" s="14"/>
      <c r="J2" s="17"/>
      <c r="K2"/>
      <c r="L2"/>
      <c r="M2"/>
      <c r="N2"/>
      <c r="O2"/>
      <c r="P2"/>
      <c r="Q2"/>
      <c r="R2"/>
      <c r="S2"/>
      <c r="T2"/>
      <c r="U2"/>
      <c r="V2"/>
    </row>
    <row r="3" spans="1:22" ht="15.75" customHeight="1">
      <c r="A3" s="28"/>
      <c r="B3" s="81"/>
      <c r="C3" s="29"/>
      <c r="D3" s="5">
        <f aca="true" t="shared" si="0" ref="D3:D18">IF(OR(C3&lt;1,C3=2,C3&gt;52,(AND(C3&gt;32,C3&lt;40)),(AND(C3&gt;40,C3&lt;50)),(AND(C3&gt;3,C3&lt;8))),"",VLOOKUP(C3,$F$2:$G$53,2))</f>
      </c>
      <c r="E3" s="33"/>
      <c r="F3" s="9">
        <v>2</v>
      </c>
      <c r="G3" s="37" t="str">
        <f>'決算書'!C5</f>
        <v>期首商品棚卸高</v>
      </c>
      <c r="H3" s="56">
        <v>0</v>
      </c>
      <c r="I3" s="14"/>
      <c r="K3"/>
      <c r="L3"/>
      <c r="M3"/>
      <c r="N3"/>
      <c r="O3"/>
      <c r="P3"/>
      <c r="Q3"/>
      <c r="R3"/>
      <c r="S3"/>
      <c r="T3"/>
      <c r="U3"/>
      <c r="V3"/>
    </row>
    <row r="4" spans="1:22" ht="15.75" customHeight="1">
      <c r="A4" s="28"/>
      <c r="B4" s="81"/>
      <c r="C4" s="29"/>
      <c r="D4" s="5">
        <f t="shared" si="0"/>
      </c>
      <c r="E4" s="33"/>
      <c r="F4" s="10">
        <v>3</v>
      </c>
      <c r="G4" s="38" t="str">
        <f>'決算書'!C6</f>
        <v>仕入金額</v>
      </c>
      <c r="H4" s="58">
        <f>SUMIF($C$2:$C$201,F4,$E$2:$E$201)</f>
        <v>0</v>
      </c>
      <c r="I4" s="14"/>
      <c r="K4"/>
      <c r="L4"/>
      <c r="M4"/>
      <c r="N4"/>
      <c r="O4"/>
      <c r="P4"/>
      <c r="Q4"/>
      <c r="R4"/>
      <c r="S4"/>
      <c r="T4"/>
      <c r="U4"/>
      <c r="V4"/>
    </row>
    <row r="5" spans="1:22" ht="15" customHeight="1">
      <c r="A5" s="28"/>
      <c r="B5" s="81"/>
      <c r="C5" s="29"/>
      <c r="D5" s="5">
        <f t="shared" si="0"/>
      </c>
      <c r="E5" s="33"/>
      <c r="F5" s="10">
        <v>4</v>
      </c>
      <c r="G5" s="46" t="str">
        <f>'決算書'!C7</f>
        <v>小計（2+3）</v>
      </c>
      <c r="H5" s="58">
        <f>IF(ISERROR(H3+H4)=TRUE,0,(H3+H4))</f>
        <v>0</v>
      </c>
      <c r="I5" s="14"/>
      <c r="K5"/>
      <c r="L5"/>
      <c r="M5"/>
      <c r="N5"/>
      <c r="O5"/>
      <c r="P5"/>
      <c r="Q5"/>
      <c r="R5"/>
      <c r="S5"/>
      <c r="T5"/>
      <c r="U5"/>
      <c r="V5"/>
    </row>
    <row r="6" spans="1:22" ht="15.75" customHeight="1">
      <c r="A6" s="28"/>
      <c r="B6" s="81"/>
      <c r="C6" s="29"/>
      <c r="D6" s="5">
        <f t="shared" si="0"/>
      </c>
      <c r="E6" s="33"/>
      <c r="F6" s="10">
        <v>5</v>
      </c>
      <c r="G6" s="37" t="str">
        <f>'決算書'!C8</f>
        <v>期末商品棚卸高</v>
      </c>
      <c r="H6" s="58">
        <v>0</v>
      </c>
      <c r="I6" s="14"/>
      <c r="K6"/>
      <c r="L6"/>
      <c r="M6"/>
      <c r="N6"/>
      <c r="O6"/>
      <c r="P6"/>
      <c r="Q6"/>
      <c r="R6"/>
      <c r="S6"/>
      <c r="T6"/>
      <c r="U6"/>
      <c r="V6"/>
    </row>
    <row r="7" spans="1:22" ht="15.75" customHeight="1" thickBot="1">
      <c r="A7" s="28"/>
      <c r="B7" s="81"/>
      <c r="C7" s="29"/>
      <c r="D7" s="5">
        <f t="shared" si="0"/>
      </c>
      <c r="E7" s="33"/>
      <c r="F7" s="20">
        <v>6</v>
      </c>
      <c r="G7" s="39" t="str">
        <f>'決算書'!C9</f>
        <v>差引原価（4-5）</v>
      </c>
      <c r="H7" s="60">
        <f>IF(ISERROR(H5-H6)=TRUE,0,(H5-H6))</f>
        <v>0</v>
      </c>
      <c r="I7" s="14"/>
      <c r="K7"/>
      <c r="L7"/>
      <c r="M7"/>
      <c r="N7"/>
      <c r="O7"/>
      <c r="P7"/>
      <c r="Q7"/>
      <c r="R7"/>
      <c r="S7"/>
      <c r="T7"/>
      <c r="U7"/>
      <c r="V7"/>
    </row>
    <row r="8" spans="1:22" ht="15.75" customHeight="1" thickBot="1">
      <c r="A8" s="28"/>
      <c r="B8" s="81"/>
      <c r="C8" s="29"/>
      <c r="D8" s="5">
        <f t="shared" si="0"/>
      </c>
      <c r="E8" s="33"/>
      <c r="F8" s="12">
        <v>7</v>
      </c>
      <c r="G8" s="40" t="str">
        <f>'決算書'!C10</f>
        <v>差引金額（1-6）</v>
      </c>
      <c r="H8" s="54">
        <f>IF(ISERROR(H2-H7)=TRUE,0,(H2-H7))</f>
        <v>10000</v>
      </c>
      <c r="I8" s="14"/>
      <c r="K8"/>
      <c r="L8"/>
      <c r="M8"/>
      <c r="N8"/>
      <c r="O8"/>
      <c r="P8"/>
      <c r="Q8"/>
      <c r="R8"/>
      <c r="S8"/>
      <c r="T8"/>
      <c r="U8"/>
      <c r="V8"/>
    </row>
    <row r="9" spans="1:22" ht="15.75" customHeight="1">
      <c r="A9" s="28"/>
      <c r="B9" s="81"/>
      <c r="C9" s="29"/>
      <c r="D9" s="5">
        <f t="shared" si="0"/>
      </c>
      <c r="E9" s="33"/>
      <c r="F9" s="9">
        <v>8</v>
      </c>
      <c r="G9" s="41" t="str">
        <f>'決算書'!C11</f>
        <v>租税公課</v>
      </c>
      <c r="H9" s="56">
        <f>SUMIF($C$2:$C$201,F9,$E$2:$E$201)</f>
        <v>0</v>
      </c>
      <c r="I9" s="14"/>
      <c r="K9"/>
      <c r="L9"/>
      <c r="M9"/>
      <c r="N9"/>
      <c r="O9"/>
      <c r="P9"/>
      <c r="Q9"/>
      <c r="R9"/>
      <c r="S9"/>
      <c r="T9"/>
      <c r="U9"/>
      <c r="V9"/>
    </row>
    <row r="10" spans="1:22" ht="15.75" customHeight="1">
      <c r="A10" s="28"/>
      <c r="B10" s="81"/>
      <c r="C10" s="29"/>
      <c r="D10" s="5">
        <f t="shared" si="0"/>
      </c>
      <c r="E10" s="33"/>
      <c r="F10" s="10">
        <v>9</v>
      </c>
      <c r="G10" s="38" t="str">
        <f>'決算書'!C12</f>
        <v>荷造運賃</v>
      </c>
      <c r="H10" s="58">
        <f aca="true" t="shared" si="1" ref="H10:H33">SUMIF($C$2:$C$201,F10,$E$2:$E$201)</f>
        <v>0</v>
      </c>
      <c r="I10" s="14"/>
      <c r="K10"/>
      <c r="L10"/>
      <c r="M10"/>
      <c r="N10"/>
      <c r="O10"/>
      <c r="P10"/>
      <c r="Q10"/>
      <c r="R10"/>
      <c r="S10"/>
      <c r="T10"/>
      <c r="U10"/>
      <c r="V10"/>
    </row>
    <row r="11" spans="1:22" ht="15.75" customHeight="1">
      <c r="A11" s="28"/>
      <c r="B11" s="81"/>
      <c r="C11" s="29"/>
      <c r="D11" s="5">
        <f t="shared" si="0"/>
      </c>
      <c r="E11" s="33"/>
      <c r="F11" s="10">
        <v>10</v>
      </c>
      <c r="G11" s="38" t="str">
        <f>'決算書'!C13</f>
        <v>水道光熱費</v>
      </c>
      <c r="H11" s="58">
        <f t="shared" si="1"/>
        <v>0</v>
      </c>
      <c r="I11" s="14"/>
      <c r="K11"/>
      <c r="L11"/>
      <c r="M11"/>
      <c r="N11"/>
      <c r="O11"/>
      <c r="P11"/>
      <c r="Q11"/>
      <c r="R11"/>
      <c r="S11"/>
      <c r="T11"/>
      <c r="U11"/>
      <c r="V11"/>
    </row>
    <row r="12" spans="1:22" ht="15.75" customHeight="1">
      <c r="A12" s="28"/>
      <c r="B12" s="81"/>
      <c r="C12" s="29"/>
      <c r="D12" s="5">
        <f t="shared" si="0"/>
      </c>
      <c r="E12" s="33"/>
      <c r="F12" s="10">
        <v>11</v>
      </c>
      <c r="G12" s="38" t="str">
        <f>'決算書'!C14</f>
        <v>旅費交通費</v>
      </c>
      <c r="H12" s="58">
        <f t="shared" si="1"/>
        <v>0</v>
      </c>
      <c r="I12" s="14"/>
      <c r="K12"/>
      <c r="L12"/>
      <c r="M12"/>
      <c r="N12"/>
      <c r="O12"/>
      <c r="P12"/>
      <c r="Q12"/>
      <c r="R12"/>
      <c r="S12"/>
      <c r="T12"/>
      <c r="U12"/>
      <c r="V12"/>
    </row>
    <row r="13" spans="1:22" ht="15.75" customHeight="1">
      <c r="A13" s="28"/>
      <c r="B13" s="81"/>
      <c r="C13" s="29"/>
      <c r="D13" s="5">
        <f t="shared" si="0"/>
      </c>
      <c r="E13" s="33"/>
      <c r="F13" s="10">
        <v>12</v>
      </c>
      <c r="G13" s="38" t="str">
        <f>'決算書'!C15</f>
        <v>通信費</v>
      </c>
      <c r="H13" s="58">
        <f t="shared" si="1"/>
        <v>0</v>
      </c>
      <c r="I13" s="14"/>
      <c r="K13"/>
      <c r="L13"/>
      <c r="M13"/>
      <c r="N13"/>
      <c r="O13"/>
      <c r="P13"/>
      <c r="Q13"/>
      <c r="R13"/>
      <c r="S13"/>
      <c r="T13"/>
      <c r="U13"/>
      <c r="V13"/>
    </row>
    <row r="14" spans="1:22" ht="15.75" customHeight="1">
      <c r="A14" s="28"/>
      <c r="B14" s="81"/>
      <c r="C14" s="29"/>
      <c r="D14" s="5">
        <f t="shared" si="0"/>
      </c>
      <c r="E14" s="33"/>
      <c r="F14" s="10">
        <v>13</v>
      </c>
      <c r="G14" s="38" t="str">
        <f>'決算書'!C16</f>
        <v>広告宣伝費</v>
      </c>
      <c r="H14" s="58">
        <f t="shared" si="1"/>
        <v>0</v>
      </c>
      <c r="I14" s="14"/>
      <c r="K14"/>
      <c r="L14"/>
      <c r="M14"/>
      <c r="N14"/>
      <c r="O14"/>
      <c r="P14"/>
      <c r="Q14"/>
      <c r="R14"/>
      <c r="S14"/>
      <c r="T14"/>
      <c r="U14"/>
      <c r="V14"/>
    </row>
    <row r="15" spans="1:22" ht="15.75" customHeight="1">
      <c r="A15" s="28"/>
      <c r="B15" s="81"/>
      <c r="C15" s="29"/>
      <c r="D15" s="5">
        <f t="shared" si="0"/>
      </c>
      <c r="E15" s="33"/>
      <c r="F15" s="10">
        <v>14</v>
      </c>
      <c r="G15" s="38" t="str">
        <f>'決算書'!C17</f>
        <v>接待交際費</v>
      </c>
      <c r="H15" s="58">
        <f t="shared" si="1"/>
        <v>0</v>
      </c>
      <c r="I15" s="14"/>
      <c r="K15"/>
      <c r="L15"/>
      <c r="M15"/>
      <c r="N15"/>
      <c r="O15"/>
      <c r="P15"/>
      <c r="Q15"/>
      <c r="R15"/>
      <c r="S15"/>
      <c r="T15"/>
      <c r="U15"/>
      <c r="V15"/>
    </row>
    <row r="16" spans="1:22" ht="15.75" customHeight="1">
      <c r="A16" s="28"/>
      <c r="B16" s="81"/>
      <c r="C16" s="29"/>
      <c r="D16" s="5">
        <f t="shared" si="0"/>
      </c>
      <c r="E16" s="33"/>
      <c r="F16" s="10">
        <v>15</v>
      </c>
      <c r="G16" s="38" t="str">
        <f>'決算書'!C18</f>
        <v>損害保険料</v>
      </c>
      <c r="H16" s="58">
        <f t="shared" si="1"/>
        <v>0</v>
      </c>
      <c r="I16" s="14"/>
      <c r="K16"/>
      <c r="L16"/>
      <c r="M16"/>
      <c r="N16"/>
      <c r="O16"/>
      <c r="P16"/>
      <c r="Q16"/>
      <c r="R16"/>
      <c r="S16"/>
      <c r="T16"/>
      <c r="U16"/>
      <c r="V16"/>
    </row>
    <row r="17" spans="1:22" ht="15.75" customHeight="1">
      <c r="A17" s="28"/>
      <c r="B17" s="81"/>
      <c r="C17" s="29"/>
      <c r="D17" s="5">
        <f t="shared" si="0"/>
      </c>
      <c r="E17" s="33"/>
      <c r="F17" s="10">
        <v>16</v>
      </c>
      <c r="G17" s="38" t="str">
        <f>'決算書'!C19</f>
        <v>修繕費</v>
      </c>
      <c r="H17" s="58">
        <f t="shared" si="1"/>
        <v>0</v>
      </c>
      <c r="I17" s="14"/>
      <c r="K17"/>
      <c r="L17"/>
      <c r="M17"/>
      <c r="N17"/>
      <c r="O17"/>
      <c r="P17"/>
      <c r="Q17"/>
      <c r="R17"/>
      <c r="S17"/>
      <c r="T17"/>
      <c r="U17"/>
      <c r="V17"/>
    </row>
    <row r="18" spans="1:22" ht="15.75" customHeight="1">
      <c r="A18" s="28"/>
      <c r="B18" s="81"/>
      <c r="C18" s="29"/>
      <c r="D18" s="5">
        <f t="shared" si="0"/>
      </c>
      <c r="E18" s="33"/>
      <c r="F18" s="10">
        <v>17</v>
      </c>
      <c r="G18" s="38" t="str">
        <f>'決算書'!C20</f>
        <v>消耗品費</v>
      </c>
      <c r="H18" s="58">
        <f t="shared" si="1"/>
        <v>0</v>
      </c>
      <c r="I18" s="14"/>
      <c r="K18"/>
      <c r="L18"/>
      <c r="M18"/>
      <c r="N18"/>
      <c r="O18"/>
      <c r="P18"/>
      <c r="Q18"/>
      <c r="R18"/>
      <c r="S18"/>
      <c r="T18"/>
      <c r="U18"/>
      <c r="V18"/>
    </row>
    <row r="19" spans="1:22" ht="15.75" customHeight="1">
      <c r="A19" s="28"/>
      <c r="B19" s="81"/>
      <c r="C19" s="29"/>
      <c r="D19" s="5">
        <f aca="true" t="shared" si="2" ref="D19:D34">IF(OR(C19&lt;1,C19=2,C19&gt;52,(AND(C19&gt;32,C19&lt;40)),(AND(C19&gt;40,C19&lt;50)),(AND(C19&gt;3,C19&lt;8))),"",VLOOKUP(C19,$F$2:$G$53,2))</f>
      </c>
      <c r="E19" s="33"/>
      <c r="F19" s="10">
        <v>18</v>
      </c>
      <c r="G19" s="38" t="str">
        <f>'決算書'!C21</f>
        <v>減価償却費</v>
      </c>
      <c r="H19" s="58">
        <f t="shared" si="1"/>
        <v>0</v>
      </c>
      <c r="I19" s="14"/>
      <c r="K19"/>
      <c r="L19"/>
      <c r="M19"/>
      <c r="N19"/>
      <c r="O19"/>
      <c r="P19"/>
      <c r="Q19"/>
      <c r="R19"/>
      <c r="S19"/>
      <c r="T19"/>
      <c r="U19"/>
      <c r="V19"/>
    </row>
    <row r="20" spans="1:22" ht="15.75" customHeight="1">
      <c r="A20" s="28"/>
      <c r="B20" s="81"/>
      <c r="C20" s="29"/>
      <c r="D20" s="5">
        <f t="shared" si="2"/>
      </c>
      <c r="E20" s="33"/>
      <c r="F20" s="10">
        <v>19</v>
      </c>
      <c r="G20" s="38" t="str">
        <f>'決算書'!C22</f>
        <v>福利厚生費</v>
      </c>
      <c r="H20" s="58">
        <f t="shared" si="1"/>
        <v>0</v>
      </c>
      <c r="I20" s="14"/>
      <c r="K20"/>
      <c r="L20"/>
      <c r="M20"/>
      <c r="N20"/>
      <c r="O20"/>
      <c r="P20"/>
      <c r="Q20"/>
      <c r="R20"/>
      <c r="S20"/>
      <c r="T20"/>
      <c r="U20"/>
      <c r="V20"/>
    </row>
    <row r="21" spans="1:22" ht="15.75" customHeight="1">
      <c r="A21" s="28"/>
      <c r="B21" s="81"/>
      <c r="C21" s="29"/>
      <c r="D21" s="5">
        <f t="shared" si="2"/>
      </c>
      <c r="E21" s="33"/>
      <c r="F21" s="10">
        <v>20</v>
      </c>
      <c r="G21" s="38" t="str">
        <f>'決算書'!C23</f>
        <v>給料賃金</v>
      </c>
      <c r="H21" s="58">
        <f t="shared" si="1"/>
        <v>0</v>
      </c>
      <c r="I21" s="14"/>
      <c r="K21"/>
      <c r="L21"/>
      <c r="M21"/>
      <c r="N21"/>
      <c r="O21"/>
      <c r="P21"/>
      <c r="Q21"/>
      <c r="R21"/>
      <c r="S21"/>
      <c r="T21"/>
      <c r="U21"/>
      <c r="V21"/>
    </row>
    <row r="22" spans="1:22" ht="15.75" customHeight="1">
      <c r="A22" s="28"/>
      <c r="B22" s="81"/>
      <c r="C22" s="29"/>
      <c r="D22" s="5">
        <f t="shared" si="2"/>
      </c>
      <c r="E22" s="33"/>
      <c r="F22" s="10">
        <v>21</v>
      </c>
      <c r="G22" s="38" t="str">
        <f>'決算書'!C24</f>
        <v>利子割引料</v>
      </c>
      <c r="H22" s="58">
        <f t="shared" si="1"/>
        <v>0</v>
      </c>
      <c r="I22" s="14"/>
      <c r="K22"/>
      <c r="L22"/>
      <c r="M22"/>
      <c r="N22"/>
      <c r="O22"/>
      <c r="P22"/>
      <c r="Q22"/>
      <c r="R22"/>
      <c r="S22"/>
      <c r="T22"/>
      <c r="U22"/>
      <c r="V22"/>
    </row>
    <row r="23" spans="1:22" ht="15.75" customHeight="1">
      <c r="A23" s="28"/>
      <c r="B23" s="81" t="s">
        <v>6</v>
      </c>
      <c r="C23" s="29"/>
      <c r="D23" s="5">
        <f t="shared" si="2"/>
      </c>
      <c r="E23" s="33"/>
      <c r="F23" s="10">
        <v>22</v>
      </c>
      <c r="G23" s="38" t="str">
        <f>'決算書'!C25</f>
        <v>地代家賃</v>
      </c>
      <c r="H23" s="58">
        <f t="shared" si="1"/>
        <v>0</v>
      </c>
      <c r="I23" s="14"/>
      <c r="K23"/>
      <c r="L23"/>
      <c r="M23"/>
      <c r="N23"/>
      <c r="O23"/>
      <c r="P23"/>
      <c r="Q23"/>
      <c r="R23"/>
      <c r="S23"/>
      <c r="T23"/>
      <c r="U23"/>
      <c r="V23"/>
    </row>
    <row r="24" spans="1:22" ht="15.75" customHeight="1">
      <c r="A24" s="28"/>
      <c r="B24" s="81"/>
      <c r="C24" s="29"/>
      <c r="D24" s="5">
        <f t="shared" si="2"/>
      </c>
      <c r="E24" s="33"/>
      <c r="F24" s="10">
        <v>23</v>
      </c>
      <c r="G24" s="38" t="str">
        <f>'決算書'!C26</f>
        <v>貸倒金</v>
      </c>
      <c r="H24" s="58">
        <f t="shared" si="1"/>
        <v>0</v>
      </c>
      <c r="I24" s="14"/>
      <c r="K24"/>
      <c r="L24"/>
      <c r="M24"/>
      <c r="N24"/>
      <c r="O24"/>
      <c r="P24"/>
      <c r="Q24"/>
      <c r="R24"/>
      <c r="S24"/>
      <c r="T24"/>
      <c r="U24"/>
      <c r="V24"/>
    </row>
    <row r="25" spans="1:22" ht="15.75" customHeight="1">
      <c r="A25" s="28"/>
      <c r="B25" s="81"/>
      <c r="C25" s="29"/>
      <c r="D25" s="5">
        <f t="shared" si="2"/>
      </c>
      <c r="E25" s="33"/>
      <c r="F25" s="10">
        <v>24</v>
      </c>
      <c r="G25" s="38" t="str">
        <f>'決算書'!C27</f>
        <v>家事消費等</v>
      </c>
      <c r="H25" s="58">
        <f t="shared" si="1"/>
        <v>0</v>
      </c>
      <c r="I25" s="14"/>
      <c r="K25"/>
      <c r="L25"/>
      <c r="M25"/>
      <c r="N25"/>
      <c r="O25"/>
      <c r="P25"/>
      <c r="Q25"/>
      <c r="R25"/>
      <c r="S25"/>
      <c r="T25"/>
      <c r="U25"/>
      <c r="V25"/>
    </row>
    <row r="26" spans="1:22" s="3" customFormat="1" ht="18">
      <c r="A26" s="28"/>
      <c r="B26" s="81"/>
      <c r="C26" s="29"/>
      <c r="D26" s="5">
        <f t="shared" si="2"/>
      </c>
      <c r="E26" s="33"/>
      <c r="F26" s="10">
        <v>25</v>
      </c>
      <c r="G26" s="38" t="str">
        <f>'決算書'!C28</f>
        <v>リ-ス</v>
      </c>
      <c r="H26" s="58">
        <f t="shared" si="1"/>
        <v>0</v>
      </c>
      <c r="I26" s="14"/>
      <c r="J26" s="17"/>
      <c r="K26"/>
      <c r="L26"/>
      <c r="M26"/>
      <c r="N26"/>
      <c r="O26"/>
      <c r="P26"/>
      <c r="Q26"/>
      <c r="R26"/>
      <c r="S26"/>
      <c r="T26"/>
      <c r="U26"/>
      <c r="V26"/>
    </row>
    <row r="27" spans="1:22" s="3" customFormat="1" ht="18">
      <c r="A27" s="28"/>
      <c r="B27" s="81"/>
      <c r="C27" s="29"/>
      <c r="D27" s="5">
        <f t="shared" si="2"/>
      </c>
      <c r="E27" s="33"/>
      <c r="F27" s="21">
        <v>26</v>
      </c>
      <c r="G27" s="38" t="str">
        <f>'決算書'!C29</f>
        <v>?</v>
      </c>
      <c r="H27" s="58">
        <f t="shared" si="1"/>
        <v>0</v>
      </c>
      <c r="I27" s="14"/>
      <c r="J27" s="17"/>
      <c r="K27"/>
      <c r="L27"/>
      <c r="M27"/>
      <c r="N27"/>
      <c r="O27"/>
      <c r="P27"/>
      <c r="Q27"/>
      <c r="R27"/>
      <c r="S27"/>
      <c r="T27"/>
      <c r="U27"/>
      <c r="V27"/>
    </row>
    <row r="28" spans="1:22" ht="18">
      <c r="A28" s="28"/>
      <c r="B28" s="81"/>
      <c r="C28" s="29"/>
      <c r="D28" s="5">
        <f t="shared" si="2"/>
      </c>
      <c r="E28" s="33"/>
      <c r="F28" s="21">
        <v>27</v>
      </c>
      <c r="G28" s="38" t="str">
        <f>'決算書'!C30</f>
        <v>?</v>
      </c>
      <c r="H28" s="58">
        <f t="shared" si="1"/>
        <v>0</v>
      </c>
      <c r="I28" s="14"/>
      <c r="K28"/>
      <c r="L28"/>
      <c r="M28"/>
      <c r="N28"/>
      <c r="O28"/>
      <c r="P28"/>
      <c r="Q28"/>
      <c r="R28"/>
      <c r="S28"/>
      <c r="T28"/>
      <c r="U28"/>
      <c r="V28"/>
    </row>
    <row r="29" spans="1:22" ht="18">
      <c r="A29" s="28"/>
      <c r="B29" s="81"/>
      <c r="C29" s="29"/>
      <c r="D29" s="5">
        <f t="shared" si="2"/>
      </c>
      <c r="E29" s="33"/>
      <c r="F29" s="21">
        <v>28</v>
      </c>
      <c r="G29" s="38" t="str">
        <f>'決算書'!C31</f>
        <v>?</v>
      </c>
      <c r="H29" s="58">
        <f t="shared" si="1"/>
        <v>0</v>
      </c>
      <c r="I29" s="14"/>
      <c r="K29"/>
      <c r="L29"/>
      <c r="M29"/>
      <c r="N29"/>
      <c r="O29"/>
      <c r="P29"/>
      <c r="Q29"/>
      <c r="R29"/>
      <c r="S29"/>
      <c r="T29"/>
      <c r="U29"/>
      <c r="V29"/>
    </row>
    <row r="30" spans="1:22" ht="18">
      <c r="A30" s="28"/>
      <c r="B30" s="81"/>
      <c r="C30" s="29"/>
      <c r="D30" s="5">
        <f t="shared" si="2"/>
      </c>
      <c r="E30" s="33"/>
      <c r="F30" s="21">
        <v>29</v>
      </c>
      <c r="G30" s="38" t="str">
        <f>'決算書'!C32</f>
        <v>?</v>
      </c>
      <c r="H30" s="58">
        <f t="shared" si="1"/>
        <v>0</v>
      </c>
      <c r="I30" s="14"/>
      <c r="K30"/>
      <c r="L30"/>
      <c r="M30"/>
      <c r="N30"/>
      <c r="O30"/>
      <c r="P30"/>
      <c r="Q30"/>
      <c r="R30"/>
      <c r="S30"/>
      <c r="T30"/>
      <c r="U30"/>
      <c r="V30"/>
    </row>
    <row r="31" spans="1:22" ht="18">
      <c r="A31" s="28"/>
      <c r="B31" s="81"/>
      <c r="C31" s="29"/>
      <c r="D31" s="5">
        <f t="shared" si="2"/>
      </c>
      <c r="E31" s="33"/>
      <c r="F31" s="21">
        <v>30</v>
      </c>
      <c r="G31" s="38" t="str">
        <f>'決算書'!C33</f>
        <v>?</v>
      </c>
      <c r="H31" s="58">
        <f t="shared" si="1"/>
        <v>0</v>
      </c>
      <c r="I31" s="14"/>
      <c r="K31"/>
      <c r="L31"/>
      <c r="M31"/>
      <c r="N31"/>
      <c r="O31"/>
      <c r="P31"/>
      <c r="Q31"/>
      <c r="R31"/>
      <c r="S31"/>
      <c r="T31"/>
      <c r="U31"/>
      <c r="V31"/>
    </row>
    <row r="32" spans="1:22" ht="18">
      <c r="A32" s="28"/>
      <c r="B32" s="81"/>
      <c r="C32" s="29"/>
      <c r="D32" s="5">
        <f t="shared" si="2"/>
      </c>
      <c r="E32" s="33"/>
      <c r="F32" s="21">
        <v>31</v>
      </c>
      <c r="G32" s="38" t="str">
        <f>'決算書'!C34</f>
        <v>?</v>
      </c>
      <c r="H32" s="58">
        <f t="shared" si="1"/>
        <v>0</v>
      </c>
      <c r="I32" s="14"/>
      <c r="K32"/>
      <c r="L32"/>
      <c r="M32"/>
      <c r="N32"/>
      <c r="O32"/>
      <c r="P32"/>
      <c r="Q32"/>
      <c r="R32"/>
      <c r="S32"/>
      <c r="T32"/>
      <c r="U32"/>
      <c r="V32"/>
    </row>
    <row r="33" spans="1:22" ht="18.75" thickBot="1">
      <c r="A33" s="28"/>
      <c r="B33" s="81"/>
      <c r="C33" s="29"/>
      <c r="D33" s="5">
        <f t="shared" si="2"/>
      </c>
      <c r="E33" s="33"/>
      <c r="F33" s="22">
        <v>32</v>
      </c>
      <c r="G33" s="42" t="str">
        <f>'決算書'!C35</f>
        <v>消費税</v>
      </c>
      <c r="H33" s="60">
        <f t="shared" si="1"/>
        <v>0</v>
      </c>
      <c r="I33" s="14"/>
      <c r="K33"/>
      <c r="L33"/>
      <c r="M33"/>
      <c r="N33"/>
      <c r="O33"/>
      <c r="P33"/>
      <c r="Q33"/>
      <c r="R33"/>
      <c r="S33"/>
      <c r="T33"/>
      <c r="U33"/>
      <c r="V33"/>
    </row>
    <row r="34" spans="1:22" ht="18.75" thickBot="1">
      <c r="A34" s="28"/>
      <c r="B34" s="81"/>
      <c r="C34" s="29"/>
      <c r="D34" s="5">
        <f t="shared" si="2"/>
      </c>
      <c r="E34" s="33"/>
      <c r="F34" s="23">
        <v>33</v>
      </c>
      <c r="G34" s="36" t="str">
        <f>'決算書'!C36</f>
        <v>計</v>
      </c>
      <c r="H34" s="54">
        <f>SUM(H9:H33)</f>
        <v>0</v>
      </c>
      <c r="I34" s="14"/>
      <c r="K34"/>
      <c r="L34"/>
      <c r="M34"/>
      <c r="N34"/>
      <c r="O34"/>
      <c r="P34"/>
      <c r="Q34"/>
      <c r="R34"/>
      <c r="S34"/>
      <c r="T34"/>
      <c r="U34"/>
      <c r="V34"/>
    </row>
    <row r="35" spans="1:22" ht="18.75" thickBot="1">
      <c r="A35" s="28"/>
      <c r="B35" s="81"/>
      <c r="C35" s="29"/>
      <c r="D35" s="5">
        <f aca="true" t="shared" si="3" ref="D35:D50">IF(OR(C35&lt;1,C35=2,C35&gt;52,(AND(C35&gt;32,C35&lt;40)),(AND(C35&gt;40,C35&lt;50)),(AND(C35&gt;3,C35&lt;8))),"",VLOOKUP(C35,$F$2:$G$53,2))</f>
      </c>
      <c r="E35" s="33"/>
      <c r="F35" s="23">
        <v>34</v>
      </c>
      <c r="G35" s="40" t="str">
        <f>'決算書'!C37</f>
        <v>差引金額（７-33）</v>
      </c>
      <c r="H35" s="54">
        <f>IF(ISERROR(H8-H34)=TRUE,0,(H8-H34))</f>
        <v>10000</v>
      </c>
      <c r="I35" s="14"/>
      <c r="K35"/>
      <c r="L35"/>
      <c r="M35"/>
      <c r="N35"/>
      <c r="O35"/>
      <c r="P35"/>
      <c r="Q35"/>
      <c r="R35"/>
      <c r="S35"/>
      <c r="T35"/>
      <c r="U35"/>
      <c r="V35"/>
    </row>
    <row r="36" spans="1:22" ht="18">
      <c r="A36" s="28"/>
      <c r="B36" s="81"/>
      <c r="C36" s="29"/>
      <c r="D36" s="5">
        <f t="shared" si="3"/>
      </c>
      <c r="E36" s="33"/>
      <c r="F36" s="9">
        <v>35</v>
      </c>
      <c r="G36" s="43" t="str">
        <f>'決算書'!C38</f>
        <v>貸倒引当金</v>
      </c>
      <c r="H36" s="56"/>
      <c r="I36" s="14"/>
      <c r="K36"/>
      <c r="L36"/>
      <c r="M36"/>
      <c r="N36"/>
      <c r="O36"/>
      <c r="P36"/>
      <c r="Q36"/>
      <c r="R36"/>
      <c r="S36"/>
      <c r="T36"/>
      <c r="U36"/>
      <c r="V36"/>
    </row>
    <row r="37" spans="1:22" ht="18">
      <c r="A37" s="28"/>
      <c r="B37" s="81"/>
      <c r="C37" s="29"/>
      <c r="D37" s="5">
        <f t="shared" si="3"/>
      </c>
      <c r="E37" s="33"/>
      <c r="F37" s="10">
        <v>36</v>
      </c>
      <c r="G37" s="38" t="str">
        <f>'決算書'!C39</f>
        <v>?</v>
      </c>
      <c r="H37" s="58"/>
      <c r="I37" s="14"/>
      <c r="K37" s="16"/>
      <c r="L37"/>
      <c r="M37"/>
      <c r="N37"/>
      <c r="O37"/>
      <c r="P37"/>
      <c r="Q37"/>
      <c r="R37"/>
      <c r="S37"/>
      <c r="T37"/>
      <c r="U37"/>
      <c r="V37"/>
    </row>
    <row r="38" spans="1:22" ht="18">
      <c r="A38" s="28"/>
      <c r="B38" s="81"/>
      <c r="C38" s="29"/>
      <c r="D38" s="5">
        <f t="shared" si="3"/>
      </c>
      <c r="E38" s="33"/>
      <c r="F38" s="10">
        <v>37</v>
      </c>
      <c r="G38" s="38" t="str">
        <f>'決算書'!C40</f>
        <v>?</v>
      </c>
      <c r="H38" s="58"/>
      <c r="I38" s="14"/>
      <c r="K38"/>
      <c r="L38"/>
      <c r="M38"/>
      <c r="N38"/>
      <c r="O38"/>
      <c r="P38"/>
      <c r="Q38"/>
      <c r="R38"/>
      <c r="S38"/>
      <c r="T38"/>
      <c r="U38"/>
      <c r="V38"/>
    </row>
    <row r="39" spans="1:22" ht="18">
      <c r="A39" s="28"/>
      <c r="B39" s="81"/>
      <c r="C39" s="29"/>
      <c r="D39" s="5">
        <f t="shared" si="3"/>
      </c>
      <c r="E39" s="33"/>
      <c r="F39" s="10">
        <v>38</v>
      </c>
      <c r="G39" s="38" t="str">
        <f>'決算書'!C41</f>
        <v>?</v>
      </c>
      <c r="H39" s="58"/>
      <c r="I39" s="14"/>
      <c r="K39"/>
      <c r="L39"/>
      <c r="M39"/>
      <c r="N39"/>
      <c r="O39"/>
      <c r="P39"/>
      <c r="Q39"/>
      <c r="R39"/>
      <c r="S39"/>
      <c r="T39"/>
      <c r="U39"/>
      <c r="V39"/>
    </row>
    <row r="40" spans="1:22" ht="18.75" thickBot="1">
      <c r="A40" s="28"/>
      <c r="B40" s="81"/>
      <c r="C40" s="29"/>
      <c r="D40" s="5">
        <f t="shared" si="3"/>
      </c>
      <c r="E40" s="33"/>
      <c r="F40" s="20">
        <v>39</v>
      </c>
      <c r="G40" s="42" t="str">
        <f>'決算書'!C42</f>
        <v>計</v>
      </c>
      <c r="H40" s="60">
        <f>SUM(H36:H39)</f>
        <v>0</v>
      </c>
      <c r="I40" s="14"/>
      <c r="K40"/>
      <c r="L40"/>
      <c r="M40"/>
      <c r="N40"/>
      <c r="O40"/>
      <c r="P40"/>
      <c r="Q40"/>
      <c r="R40"/>
      <c r="S40"/>
      <c r="T40"/>
      <c r="U40"/>
      <c r="V40"/>
    </row>
    <row r="41" spans="1:22" ht="18">
      <c r="A41" s="28"/>
      <c r="B41" s="81"/>
      <c r="C41" s="29"/>
      <c r="D41" s="5">
        <f t="shared" si="3"/>
      </c>
      <c r="E41" s="33"/>
      <c r="F41" s="9">
        <v>40</v>
      </c>
      <c r="G41" s="41" t="str">
        <f>'決算書'!C43</f>
        <v>専従者給与</v>
      </c>
      <c r="H41" s="56">
        <f>SUMIF($C$2:$C$201,F41,$E$2:$E$201)</f>
        <v>0</v>
      </c>
      <c r="I41" s="14"/>
      <c r="K41"/>
      <c r="L41"/>
      <c r="M41"/>
      <c r="N41"/>
      <c r="O41"/>
      <c r="P41"/>
      <c r="Q41"/>
      <c r="R41"/>
      <c r="S41"/>
      <c r="T41"/>
      <c r="U41"/>
      <c r="V41"/>
    </row>
    <row r="42" spans="1:22" ht="18">
      <c r="A42" s="28"/>
      <c r="B42" s="81"/>
      <c r="C42" s="29"/>
      <c r="D42" s="5">
        <f t="shared" si="3"/>
      </c>
      <c r="E42" s="33"/>
      <c r="F42" s="10">
        <v>41</v>
      </c>
      <c r="G42" s="43" t="str">
        <f>'決算書'!C44</f>
        <v>貸倒引当金</v>
      </c>
      <c r="H42" s="58"/>
      <c r="I42" s="14"/>
      <c r="K42"/>
      <c r="L42"/>
      <c r="M42"/>
      <c r="N42"/>
      <c r="O42"/>
      <c r="P42"/>
      <c r="Q42"/>
      <c r="R42"/>
      <c r="S42"/>
      <c r="T42"/>
      <c r="U42"/>
      <c r="V42"/>
    </row>
    <row r="43" spans="1:22" ht="18">
      <c r="A43" s="28"/>
      <c r="B43" s="81"/>
      <c r="C43" s="29"/>
      <c r="D43" s="5">
        <f t="shared" si="3"/>
      </c>
      <c r="E43" s="33"/>
      <c r="F43" s="10">
        <v>42</v>
      </c>
      <c r="G43" s="38" t="str">
        <f>'決算書'!C45</f>
        <v>?</v>
      </c>
      <c r="H43" s="58"/>
      <c r="I43" s="14"/>
      <c r="K43"/>
      <c r="L43"/>
      <c r="M43"/>
      <c r="N43"/>
      <c r="O43"/>
      <c r="P43"/>
      <c r="Q43"/>
      <c r="R43"/>
      <c r="S43"/>
      <c r="T43"/>
      <c r="U43"/>
      <c r="V43"/>
    </row>
    <row r="44" spans="1:22" ht="18">
      <c r="A44" s="28"/>
      <c r="B44" s="81"/>
      <c r="C44" s="29"/>
      <c r="D44" s="5">
        <f t="shared" si="3"/>
      </c>
      <c r="E44" s="33"/>
      <c r="F44" s="10">
        <v>43</v>
      </c>
      <c r="G44" s="38" t="str">
        <f>'決算書'!C46</f>
        <v>?</v>
      </c>
      <c r="H44" s="58"/>
      <c r="I44" s="14"/>
      <c r="K44"/>
      <c r="L44"/>
      <c r="M44"/>
      <c r="N44"/>
      <c r="O44"/>
      <c r="P44"/>
      <c r="Q44"/>
      <c r="R44"/>
      <c r="S44"/>
      <c r="T44"/>
      <c r="U44"/>
      <c r="V44"/>
    </row>
    <row r="45" spans="1:22" ht="18">
      <c r="A45" s="28"/>
      <c r="B45" s="81"/>
      <c r="C45" s="29"/>
      <c r="D45" s="5">
        <f t="shared" si="3"/>
      </c>
      <c r="E45" s="33"/>
      <c r="F45" s="10">
        <v>44</v>
      </c>
      <c r="G45" s="38" t="str">
        <f>'決算書'!C47</f>
        <v>?</v>
      </c>
      <c r="H45" s="58"/>
      <c r="I45" s="14"/>
      <c r="K45"/>
      <c r="L45"/>
      <c r="M45"/>
      <c r="N45"/>
      <c r="O45"/>
      <c r="P45"/>
      <c r="Q45"/>
      <c r="R45"/>
      <c r="S45"/>
      <c r="T45"/>
      <c r="U45"/>
      <c r="V45"/>
    </row>
    <row r="46" spans="1:22" ht="18.75" thickBot="1">
      <c r="A46" s="28"/>
      <c r="B46" s="81"/>
      <c r="C46" s="29"/>
      <c r="D46" s="5">
        <f t="shared" si="3"/>
      </c>
      <c r="E46" s="33"/>
      <c r="F46" s="20">
        <v>45</v>
      </c>
      <c r="G46" s="42" t="str">
        <f>'決算書'!C48</f>
        <v>計</v>
      </c>
      <c r="H46" s="60">
        <f>SUM(H41:H45)</f>
        <v>0</v>
      </c>
      <c r="I46" s="14"/>
      <c r="K46"/>
      <c r="L46"/>
      <c r="M46"/>
      <c r="N46"/>
      <c r="O46"/>
      <c r="P46"/>
      <c r="Q46"/>
      <c r="R46"/>
      <c r="S46"/>
      <c r="T46"/>
      <c r="U46"/>
      <c r="V46"/>
    </row>
    <row r="47" spans="1:22" ht="18.75" thickBot="1">
      <c r="A47" s="28"/>
      <c r="B47" s="81"/>
      <c r="C47" s="29"/>
      <c r="D47" s="5">
        <f t="shared" si="3"/>
      </c>
      <c r="E47" s="33"/>
      <c r="F47" s="12">
        <v>46</v>
      </c>
      <c r="G47" s="40" t="str">
        <f>'決算書'!C49</f>
        <v>青控除前(34+39-45)</v>
      </c>
      <c r="H47" s="54">
        <f>IF(ISERROR(H35+H40-H46)=TRUE,0,(H35+H40-H46))</f>
        <v>10000</v>
      </c>
      <c r="I47" s="14"/>
      <c r="K47"/>
      <c r="L47"/>
      <c r="M47"/>
      <c r="N47"/>
      <c r="O47"/>
      <c r="P47"/>
      <c r="Q47"/>
      <c r="R47"/>
      <c r="S47"/>
      <c r="T47"/>
      <c r="U47"/>
      <c r="V47"/>
    </row>
    <row r="48" spans="1:22" ht="18.75" thickBot="1">
      <c r="A48" s="28"/>
      <c r="B48" s="81"/>
      <c r="C48" s="29"/>
      <c r="D48" s="5">
        <f t="shared" si="3"/>
      </c>
      <c r="E48" s="33"/>
      <c r="F48" s="12">
        <v>47</v>
      </c>
      <c r="G48" s="43" t="str">
        <f>'決算書'!C50</f>
        <v>青色控除</v>
      </c>
      <c r="H48" s="54">
        <v>0</v>
      </c>
      <c r="I48" s="14"/>
      <c r="K48"/>
      <c r="L48"/>
      <c r="M48"/>
      <c r="N48"/>
      <c r="O48"/>
      <c r="P48"/>
      <c r="Q48"/>
      <c r="R48"/>
      <c r="S48"/>
      <c r="T48"/>
      <c r="U48"/>
      <c r="V48"/>
    </row>
    <row r="49" spans="1:22" ht="18.75" thickBot="1">
      <c r="A49" s="28"/>
      <c r="B49" s="81"/>
      <c r="C49" s="29"/>
      <c r="D49" s="5">
        <f t="shared" si="3"/>
      </c>
      <c r="E49" s="33"/>
      <c r="F49" s="12">
        <v>48</v>
      </c>
      <c r="G49" s="40" t="str">
        <f>'決算書'!C51</f>
        <v>所得金額(46-47)</v>
      </c>
      <c r="H49" s="54">
        <f>IF(ISERROR(H47-H48)=TRUE,0,(H47-H48))</f>
        <v>10000</v>
      </c>
      <c r="I49" s="14"/>
      <c r="K49"/>
      <c r="L49"/>
      <c r="M49"/>
      <c r="N49"/>
      <c r="O49"/>
      <c r="P49"/>
      <c r="Q49"/>
      <c r="R49"/>
      <c r="S49"/>
      <c r="T49"/>
      <c r="U49"/>
      <c r="V49"/>
    </row>
    <row r="50" spans="1:22" ht="18.75" thickBot="1">
      <c r="A50" s="28"/>
      <c r="B50" s="81"/>
      <c r="C50" s="29"/>
      <c r="D50" s="5">
        <f t="shared" si="3"/>
      </c>
      <c r="E50" s="33"/>
      <c r="F50" s="12">
        <v>49</v>
      </c>
      <c r="G50" s="44" t="str">
        <f>'決算書'!C52</f>
        <v>売掛金</v>
      </c>
      <c r="H50" s="76">
        <v>0</v>
      </c>
      <c r="I50" s="14"/>
      <c r="K50"/>
      <c r="L50"/>
      <c r="M50"/>
      <c r="N50"/>
      <c r="O50"/>
      <c r="P50"/>
      <c r="Q50"/>
      <c r="R50"/>
      <c r="S50"/>
      <c r="T50"/>
      <c r="U50"/>
      <c r="V50"/>
    </row>
    <row r="51" spans="1:22" ht="18.75" thickBot="1">
      <c r="A51" s="28"/>
      <c r="B51" s="81"/>
      <c r="C51" s="29"/>
      <c r="D51" s="5">
        <f aca="true" t="shared" si="4" ref="D51:D66">IF(OR(C51&lt;1,C51=2,C51&gt;52,(AND(C51&gt;32,C51&lt;40)),(AND(C51&gt;40,C51&lt;50)),(AND(C51&gt;3,C51&lt;8))),"",VLOOKUP(C51,$F$2:$G$53,2))</f>
      </c>
      <c r="E51" s="33"/>
      <c r="F51" s="12">
        <v>50</v>
      </c>
      <c r="G51" s="45" t="str">
        <f>'決算書'!C53</f>
        <v>入金</v>
      </c>
      <c r="H51" s="62">
        <f>SUMIF($C$2:$C$201,F51,$E$2:$E$201)</f>
        <v>0</v>
      </c>
      <c r="I51" s="14"/>
      <c r="K51"/>
      <c r="L51"/>
      <c r="M51"/>
      <c r="N51"/>
      <c r="O51"/>
      <c r="P51"/>
      <c r="Q51"/>
      <c r="R51"/>
      <c r="S51"/>
      <c r="T51"/>
      <c r="U51"/>
      <c r="V51"/>
    </row>
    <row r="52" spans="1:22" ht="18.75" thickBot="1">
      <c r="A52" s="28"/>
      <c r="B52" s="81"/>
      <c r="C52" s="29"/>
      <c r="D52" s="5">
        <f t="shared" si="4"/>
      </c>
      <c r="E52" s="33"/>
      <c r="F52" s="78">
        <v>51</v>
      </c>
      <c r="G52" s="80" t="str">
        <f>'決算書'!C54</f>
        <v>元金</v>
      </c>
      <c r="H52" s="79">
        <f>SUMIF($C$2:$C$202,F52,$E$2:$E$202)</f>
        <v>0</v>
      </c>
      <c r="I52" s="14"/>
      <c r="K52"/>
      <c r="L52"/>
      <c r="M52"/>
      <c r="N52"/>
      <c r="O52"/>
      <c r="P52"/>
      <c r="Q52"/>
      <c r="R52"/>
      <c r="S52"/>
      <c r="T52"/>
      <c r="U52"/>
      <c r="V52"/>
    </row>
    <row r="53" spans="1:22" ht="18.75" thickBot="1">
      <c r="A53" s="28"/>
      <c r="B53" s="81"/>
      <c r="C53" s="29"/>
      <c r="D53" s="5">
        <f t="shared" si="4"/>
      </c>
      <c r="E53" s="33"/>
      <c r="F53" s="78">
        <v>52</v>
      </c>
      <c r="G53" s="45" t="str">
        <f>'決算書'!C55</f>
        <v>借入</v>
      </c>
      <c r="H53" s="79">
        <f>SUMIF($C$2:$C$202,F53,$E$2:$E$202)</f>
        <v>0</v>
      </c>
      <c r="I53" s="14"/>
      <c r="K53"/>
      <c r="L53"/>
      <c r="M53"/>
      <c r="N53"/>
      <c r="O53"/>
      <c r="P53"/>
      <c r="Q53"/>
      <c r="R53"/>
      <c r="S53"/>
      <c r="T53"/>
      <c r="U53"/>
      <c r="V53"/>
    </row>
    <row r="54" spans="1:22" ht="18">
      <c r="A54" s="28"/>
      <c r="B54" s="81"/>
      <c r="C54" s="29"/>
      <c r="D54" s="5">
        <f t="shared" si="4"/>
      </c>
      <c r="E54" s="33"/>
      <c r="I54" s="14"/>
      <c r="K54"/>
      <c r="L54"/>
      <c r="M54"/>
      <c r="N54"/>
      <c r="O54"/>
      <c r="P54"/>
      <c r="Q54"/>
      <c r="R54"/>
      <c r="S54"/>
      <c r="T54"/>
      <c r="U54"/>
      <c r="V54"/>
    </row>
    <row r="55" spans="1:22" ht="18">
      <c r="A55" s="28"/>
      <c r="B55" s="81"/>
      <c r="C55" s="29"/>
      <c r="D55" s="5">
        <f t="shared" si="4"/>
      </c>
      <c r="E55" s="33"/>
      <c r="I55" s="14"/>
      <c r="K55"/>
      <c r="L55"/>
      <c r="M55"/>
      <c r="N55"/>
      <c r="O55"/>
      <c r="P55"/>
      <c r="Q55"/>
      <c r="R55"/>
      <c r="S55"/>
      <c r="T55"/>
      <c r="U55"/>
      <c r="V55"/>
    </row>
    <row r="56" spans="1:22" ht="18">
      <c r="A56" s="28"/>
      <c r="B56" s="81"/>
      <c r="C56" s="29"/>
      <c r="D56" s="5">
        <f t="shared" si="4"/>
      </c>
      <c r="E56" s="33"/>
      <c r="I56" s="14"/>
      <c r="K56"/>
      <c r="L56"/>
      <c r="M56"/>
      <c r="N56"/>
      <c r="O56"/>
      <c r="P56"/>
      <c r="Q56"/>
      <c r="R56"/>
      <c r="S56"/>
      <c r="T56"/>
      <c r="U56"/>
      <c r="V56"/>
    </row>
    <row r="57" spans="1:22" ht="18">
      <c r="A57" s="28"/>
      <c r="B57" s="81"/>
      <c r="C57" s="29"/>
      <c r="D57" s="5">
        <f t="shared" si="4"/>
      </c>
      <c r="E57" s="33"/>
      <c r="I57" s="14"/>
      <c r="K57"/>
      <c r="L57"/>
      <c r="M57"/>
      <c r="N57"/>
      <c r="O57"/>
      <c r="P57"/>
      <c r="Q57"/>
      <c r="R57"/>
      <c r="S57"/>
      <c r="T57"/>
      <c r="U57"/>
      <c r="V57"/>
    </row>
    <row r="58" spans="1:22" ht="18">
      <c r="A58" s="28"/>
      <c r="B58" s="81"/>
      <c r="C58" s="29"/>
      <c r="D58" s="5">
        <f t="shared" si="4"/>
      </c>
      <c r="E58" s="33"/>
      <c r="I58" s="14"/>
      <c r="K58"/>
      <c r="L58"/>
      <c r="M58"/>
      <c r="N58"/>
      <c r="O58"/>
      <c r="P58"/>
      <c r="Q58"/>
      <c r="R58"/>
      <c r="S58"/>
      <c r="T58"/>
      <c r="U58"/>
      <c r="V58"/>
    </row>
    <row r="59" spans="1:22" ht="18">
      <c r="A59" s="28"/>
      <c r="B59" s="81"/>
      <c r="C59" s="29"/>
      <c r="D59" s="5">
        <f t="shared" si="4"/>
      </c>
      <c r="E59" s="33"/>
      <c r="I59" s="14"/>
      <c r="K59"/>
      <c r="L59"/>
      <c r="M59"/>
      <c r="N59"/>
      <c r="O59"/>
      <c r="P59"/>
      <c r="Q59"/>
      <c r="R59"/>
      <c r="S59"/>
      <c r="T59"/>
      <c r="U59"/>
      <c r="V59"/>
    </row>
    <row r="60" spans="1:22" ht="18">
      <c r="A60" s="28"/>
      <c r="B60" s="81"/>
      <c r="C60" s="29"/>
      <c r="D60" s="5">
        <f t="shared" si="4"/>
      </c>
      <c r="E60" s="33"/>
      <c r="I60" s="14"/>
      <c r="K60"/>
      <c r="L60"/>
      <c r="M60"/>
      <c r="N60"/>
      <c r="O60"/>
      <c r="P60"/>
      <c r="Q60"/>
      <c r="R60"/>
      <c r="S60"/>
      <c r="T60"/>
      <c r="U60"/>
      <c r="V60"/>
    </row>
    <row r="61" spans="1:22" ht="18">
      <c r="A61" s="28"/>
      <c r="B61" s="81"/>
      <c r="C61" s="29"/>
      <c r="D61" s="5">
        <f t="shared" si="4"/>
      </c>
      <c r="E61" s="33"/>
      <c r="I61" s="14"/>
      <c r="K61"/>
      <c r="L61"/>
      <c r="M61"/>
      <c r="N61"/>
      <c r="O61"/>
      <c r="P61"/>
      <c r="Q61"/>
      <c r="R61"/>
      <c r="S61"/>
      <c r="T61"/>
      <c r="U61"/>
      <c r="V61"/>
    </row>
    <row r="62" spans="1:5" ht="18">
      <c r="A62" s="28"/>
      <c r="B62" s="81"/>
      <c r="C62" s="29"/>
      <c r="D62" s="5">
        <f t="shared" si="4"/>
      </c>
      <c r="E62" s="33"/>
    </row>
    <row r="63" spans="1:5" ht="18">
      <c r="A63" s="28"/>
      <c r="B63" s="81"/>
      <c r="C63" s="29"/>
      <c r="D63" s="5">
        <f t="shared" si="4"/>
      </c>
      <c r="E63" s="33"/>
    </row>
    <row r="64" spans="1:5" ht="18">
      <c r="A64" s="28"/>
      <c r="B64" s="81"/>
      <c r="C64" s="29"/>
      <c r="D64" s="5">
        <f t="shared" si="4"/>
      </c>
      <c r="E64" s="33"/>
    </row>
    <row r="65" spans="1:5" ht="18">
      <c r="A65" s="28"/>
      <c r="B65" s="81"/>
      <c r="C65" s="29"/>
      <c r="D65" s="5">
        <f t="shared" si="4"/>
      </c>
      <c r="E65" s="33"/>
    </row>
    <row r="66" spans="1:5" ht="18">
      <c r="A66" s="28"/>
      <c r="B66" s="81"/>
      <c r="C66" s="29"/>
      <c r="D66" s="5">
        <f t="shared" si="4"/>
      </c>
      <c r="E66" s="33"/>
    </row>
    <row r="67" spans="1:5" ht="18">
      <c r="A67" s="28"/>
      <c r="B67" s="81"/>
      <c r="C67" s="29"/>
      <c r="D67" s="5">
        <f aca="true" t="shared" si="5" ref="D67:D82">IF(OR(C67&lt;1,C67=2,C67&gt;52,(AND(C67&gt;32,C67&lt;40)),(AND(C67&gt;40,C67&lt;50)),(AND(C67&gt;3,C67&lt;8))),"",VLOOKUP(C67,$F$2:$G$53,2))</f>
      </c>
      <c r="E67" s="33"/>
    </row>
    <row r="68" spans="1:5" ht="18">
      <c r="A68" s="28"/>
      <c r="B68" s="81"/>
      <c r="C68" s="29"/>
      <c r="D68" s="5">
        <f t="shared" si="5"/>
      </c>
      <c r="E68" s="33"/>
    </row>
    <row r="69" spans="1:5" ht="18">
      <c r="A69" s="28"/>
      <c r="B69" s="81"/>
      <c r="C69" s="29"/>
      <c r="D69" s="5">
        <f t="shared" si="5"/>
      </c>
      <c r="E69" s="33"/>
    </row>
    <row r="70" spans="1:5" ht="18">
      <c r="A70" s="28"/>
      <c r="B70" s="81"/>
      <c r="C70" s="29"/>
      <c r="D70" s="5">
        <f t="shared" si="5"/>
      </c>
      <c r="E70" s="33"/>
    </row>
    <row r="71" spans="1:5" ht="18">
      <c r="A71" s="28"/>
      <c r="B71" s="81"/>
      <c r="C71" s="29"/>
      <c r="D71" s="5">
        <f t="shared" si="5"/>
      </c>
      <c r="E71" s="33"/>
    </row>
    <row r="72" spans="1:5" ht="18">
      <c r="A72" s="28"/>
      <c r="B72" s="81"/>
      <c r="C72" s="29"/>
      <c r="D72" s="5">
        <f t="shared" si="5"/>
      </c>
      <c r="E72" s="33"/>
    </row>
    <row r="73" spans="1:5" ht="18">
      <c r="A73" s="28"/>
      <c r="B73" s="81"/>
      <c r="C73" s="29"/>
      <c r="D73" s="5">
        <f t="shared" si="5"/>
      </c>
      <c r="E73" s="33"/>
    </row>
    <row r="74" spans="1:5" ht="18">
      <c r="A74" s="28"/>
      <c r="B74" s="81"/>
      <c r="C74" s="29"/>
      <c r="D74" s="5">
        <f t="shared" si="5"/>
      </c>
      <c r="E74" s="33"/>
    </row>
    <row r="75" spans="1:5" ht="18">
      <c r="A75" s="28"/>
      <c r="B75" s="81"/>
      <c r="C75" s="29"/>
      <c r="D75" s="5">
        <f t="shared" si="5"/>
      </c>
      <c r="E75" s="33"/>
    </row>
    <row r="76" spans="1:5" ht="18">
      <c r="A76" s="28"/>
      <c r="B76" s="81"/>
      <c r="C76" s="29"/>
      <c r="D76" s="5">
        <f t="shared" si="5"/>
      </c>
      <c r="E76" s="33"/>
    </row>
    <row r="77" spans="1:5" ht="18">
      <c r="A77" s="28"/>
      <c r="B77" s="81"/>
      <c r="C77" s="29"/>
      <c r="D77" s="5">
        <f t="shared" si="5"/>
      </c>
      <c r="E77" s="33"/>
    </row>
    <row r="78" spans="1:5" ht="18">
      <c r="A78" s="28"/>
      <c r="B78" s="81"/>
      <c r="C78" s="29"/>
      <c r="D78" s="5">
        <f t="shared" si="5"/>
      </c>
      <c r="E78" s="33"/>
    </row>
    <row r="79" spans="1:5" ht="18">
      <c r="A79" s="28"/>
      <c r="B79" s="81"/>
      <c r="C79" s="29"/>
      <c r="D79" s="5">
        <f t="shared" si="5"/>
      </c>
      <c r="E79" s="33"/>
    </row>
    <row r="80" spans="1:5" ht="18">
      <c r="A80" s="28"/>
      <c r="B80" s="81"/>
      <c r="C80" s="29"/>
      <c r="D80" s="5">
        <f t="shared" si="5"/>
      </c>
      <c r="E80" s="33"/>
    </row>
    <row r="81" spans="1:5" ht="18">
      <c r="A81" s="28"/>
      <c r="B81" s="81"/>
      <c r="C81" s="29"/>
      <c r="D81" s="5">
        <f t="shared" si="5"/>
      </c>
      <c r="E81" s="33"/>
    </row>
    <row r="82" spans="1:5" ht="18">
      <c r="A82" s="28"/>
      <c r="B82" s="81"/>
      <c r="C82" s="29"/>
      <c r="D82" s="5">
        <f t="shared" si="5"/>
      </c>
      <c r="E82" s="33"/>
    </row>
    <row r="83" spans="1:5" ht="18">
      <c r="A83" s="28"/>
      <c r="B83" s="81"/>
      <c r="C83" s="29"/>
      <c r="D83" s="5">
        <f aca="true" t="shared" si="6" ref="D83:D98">IF(OR(C83&lt;1,C83=2,C83&gt;52,(AND(C83&gt;32,C83&lt;40)),(AND(C83&gt;40,C83&lt;50)),(AND(C83&gt;3,C83&lt;8))),"",VLOOKUP(C83,$F$2:$G$53,2))</f>
      </c>
      <c r="E83" s="33"/>
    </row>
    <row r="84" spans="1:5" ht="18">
      <c r="A84" s="28"/>
      <c r="B84" s="81"/>
      <c r="C84" s="29"/>
      <c r="D84" s="5">
        <f t="shared" si="6"/>
      </c>
      <c r="E84" s="33"/>
    </row>
    <row r="85" spans="1:5" ht="18">
      <c r="A85" s="28"/>
      <c r="B85" s="81"/>
      <c r="C85" s="29"/>
      <c r="D85" s="5">
        <f t="shared" si="6"/>
      </c>
      <c r="E85" s="33"/>
    </row>
    <row r="86" spans="1:5" ht="18">
      <c r="A86" s="28"/>
      <c r="B86" s="81"/>
      <c r="C86" s="29"/>
      <c r="D86" s="5">
        <f t="shared" si="6"/>
      </c>
      <c r="E86" s="33"/>
    </row>
    <row r="87" spans="1:5" ht="18">
      <c r="A87" s="28"/>
      <c r="B87" s="81"/>
      <c r="C87" s="29"/>
      <c r="D87" s="5">
        <f t="shared" si="6"/>
      </c>
      <c r="E87" s="33"/>
    </row>
    <row r="88" spans="1:5" ht="18">
      <c r="A88" s="28"/>
      <c r="B88" s="81"/>
      <c r="C88" s="29"/>
      <c r="D88" s="5">
        <f t="shared" si="6"/>
      </c>
      <c r="E88" s="33"/>
    </row>
    <row r="89" spans="1:5" ht="18">
      <c r="A89" s="28"/>
      <c r="B89" s="81"/>
      <c r="C89" s="29"/>
      <c r="D89" s="5">
        <f t="shared" si="6"/>
      </c>
      <c r="E89" s="33"/>
    </row>
    <row r="90" spans="1:5" ht="18">
      <c r="A90" s="28"/>
      <c r="B90" s="81"/>
      <c r="C90" s="29"/>
      <c r="D90" s="5">
        <f t="shared" si="6"/>
      </c>
      <c r="E90" s="33"/>
    </row>
    <row r="91" spans="1:5" ht="18">
      <c r="A91" s="28"/>
      <c r="B91" s="81"/>
      <c r="C91" s="29"/>
      <c r="D91" s="5">
        <f t="shared" si="6"/>
      </c>
      <c r="E91" s="33"/>
    </row>
    <row r="92" spans="1:5" ht="18">
      <c r="A92" s="28"/>
      <c r="B92" s="81"/>
      <c r="C92" s="29"/>
      <c r="D92" s="5">
        <f t="shared" si="6"/>
      </c>
      <c r="E92" s="33"/>
    </row>
    <row r="93" spans="1:5" ht="18">
      <c r="A93" s="28"/>
      <c r="B93" s="81"/>
      <c r="C93" s="29"/>
      <c r="D93" s="5">
        <f t="shared" si="6"/>
      </c>
      <c r="E93" s="33"/>
    </row>
    <row r="94" spans="1:5" ht="18">
      <c r="A94" s="28"/>
      <c r="B94" s="81"/>
      <c r="C94" s="29"/>
      <c r="D94" s="5">
        <f t="shared" si="6"/>
      </c>
      <c r="E94" s="33"/>
    </row>
    <row r="95" spans="1:5" ht="18">
      <c r="A95" s="28"/>
      <c r="B95" s="81"/>
      <c r="C95" s="29"/>
      <c r="D95" s="5">
        <f t="shared" si="6"/>
      </c>
      <c r="E95" s="33"/>
    </row>
    <row r="96" spans="1:5" ht="18">
      <c r="A96" s="28"/>
      <c r="B96" s="81"/>
      <c r="C96" s="29"/>
      <c r="D96" s="5">
        <f t="shared" si="6"/>
      </c>
      <c r="E96" s="33"/>
    </row>
    <row r="97" spans="1:5" ht="18">
      <c r="A97" s="28"/>
      <c r="B97" s="81"/>
      <c r="C97" s="29"/>
      <c r="D97" s="5">
        <f t="shared" si="6"/>
      </c>
      <c r="E97" s="33"/>
    </row>
    <row r="98" spans="1:5" ht="18">
      <c r="A98" s="28"/>
      <c r="B98" s="81"/>
      <c r="C98" s="29"/>
      <c r="D98" s="5">
        <f t="shared" si="6"/>
      </c>
      <c r="E98" s="33"/>
    </row>
    <row r="99" spans="1:5" ht="18">
      <c r="A99" s="28"/>
      <c r="B99" s="81"/>
      <c r="C99" s="29"/>
      <c r="D99" s="5">
        <f aca="true" t="shared" si="7" ref="D99:D114">IF(OR(C99&lt;1,C99=2,C99&gt;52,(AND(C99&gt;32,C99&lt;40)),(AND(C99&gt;40,C99&lt;50)),(AND(C99&gt;3,C99&lt;8))),"",VLOOKUP(C99,$F$2:$G$53,2))</f>
      </c>
      <c r="E99" s="33"/>
    </row>
    <row r="100" spans="1:5" ht="18">
      <c r="A100" s="28"/>
      <c r="B100" s="81"/>
      <c r="C100" s="29"/>
      <c r="D100" s="5">
        <f t="shared" si="7"/>
      </c>
      <c r="E100" s="33"/>
    </row>
    <row r="101" spans="1:5" ht="18">
      <c r="A101" s="28"/>
      <c r="B101" s="81"/>
      <c r="C101" s="29"/>
      <c r="D101" s="5">
        <f t="shared" si="7"/>
      </c>
      <c r="E101" s="33"/>
    </row>
    <row r="102" spans="1:5" ht="18">
      <c r="A102" s="28"/>
      <c r="B102" s="81"/>
      <c r="C102" s="29"/>
      <c r="D102" s="5">
        <f t="shared" si="7"/>
      </c>
      <c r="E102" s="33"/>
    </row>
    <row r="103" spans="1:5" ht="18">
      <c r="A103" s="28"/>
      <c r="B103" s="81"/>
      <c r="C103" s="29"/>
      <c r="D103" s="5">
        <f t="shared" si="7"/>
      </c>
      <c r="E103" s="33"/>
    </row>
    <row r="104" spans="1:5" ht="18">
      <c r="A104" s="28"/>
      <c r="B104" s="81"/>
      <c r="C104" s="29"/>
      <c r="D104" s="5">
        <f t="shared" si="7"/>
      </c>
      <c r="E104" s="33"/>
    </row>
    <row r="105" spans="1:5" ht="18">
      <c r="A105" s="28"/>
      <c r="B105" s="81"/>
      <c r="C105" s="29"/>
      <c r="D105" s="5">
        <f t="shared" si="7"/>
      </c>
      <c r="E105" s="33"/>
    </row>
    <row r="106" spans="1:5" ht="18">
      <c r="A106" s="28"/>
      <c r="B106" s="81"/>
      <c r="C106" s="29"/>
      <c r="D106" s="5">
        <f t="shared" si="7"/>
      </c>
      <c r="E106" s="33"/>
    </row>
    <row r="107" spans="1:5" ht="18">
      <c r="A107" s="28"/>
      <c r="B107" s="81"/>
      <c r="C107" s="29"/>
      <c r="D107" s="5">
        <f t="shared" si="7"/>
      </c>
      <c r="E107" s="33"/>
    </row>
    <row r="108" spans="1:5" ht="18">
      <c r="A108" s="28"/>
      <c r="B108" s="81"/>
      <c r="C108" s="29"/>
      <c r="D108" s="5">
        <f t="shared" si="7"/>
      </c>
      <c r="E108" s="33"/>
    </row>
    <row r="109" spans="1:5" ht="18">
      <c r="A109" s="28"/>
      <c r="B109" s="81"/>
      <c r="C109" s="29"/>
      <c r="D109" s="5">
        <f t="shared" si="7"/>
      </c>
      <c r="E109" s="33"/>
    </row>
    <row r="110" spans="1:5" ht="18">
      <c r="A110" s="28"/>
      <c r="B110" s="81"/>
      <c r="C110" s="29"/>
      <c r="D110" s="5">
        <f t="shared" si="7"/>
      </c>
      <c r="E110" s="33"/>
    </row>
    <row r="111" spans="1:5" ht="18">
      <c r="A111" s="28"/>
      <c r="B111" s="81"/>
      <c r="C111" s="29"/>
      <c r="D111" s="5">
        <f t="shared" si="7"/>
      </c>
      <c r="E111" s="33"/>
    </row>
    <row r="112" spans="1:5" ht="18">
      <c r="A112" s="28"/>
      <c r="B112" s="81"/>
      <c r="C112" s="29"/>
      <c r="D112" s="5">
        <f t="shared" si="7"/>
      </c>
      <c r="E112" s="33"/>
    </row>
    <row r="113" spans="1:5" ht="18">
      <c r="A113" s="28"/>
      <c r="B113" s="81"/>
      <c r="C113" s="29"/>
      <c r="D113" s="5">
        <f t="shared" si="7"/>
      </c>
      <c r="E113" s="33"/>
    </row>
    <row r="114" spans="1:5" ht="18">
      <c r="A114" s="28"/>
      <c r="B114" s="81"/>
      <c r="C114" s="29"/>
      <c r="D114" s="5">
        <f t="shared" si="7"/>
      </c>
      <c r="E114" s="33"/>
    </row>
    <row r="115" spans="1:5" ht="18">
      <c r="A115" s="28"/>
      <c r="B115" s="81"/>
      <c r="C115" s="29"/>
      <c r="D115" s="5">
        <f aca="true" t="shared" si="8" ref="D115:D130">IF(OR(C115&lt;1,C115=2,C115&gt;52,(AND(C115&gt;32,C115&lt;40)),(AND(C115&gt;40,C115&lt;50)),(AND(C115&gt;3,C115&lt;8))),"",VLOOKUP(C115,$F$2:$G$53,2))</f>
      </c>
      <c r="E115" s="33"/>
    </row>
    <row r="116" spans="1:5" ht="18">
      <c r="A116" s="28"/>
      <c r="B116" s="81"/>
      <c r="C116" s="29"/>
      <c r="D116" s="5">
        <f t="shared" si="8"/>
      </c>
      <c r="E116" s="33"/>
    </row>
    <row r="117" spans="1:5" ht="18">
      <c r="A117" s="28"/>
      <c r="B117" s="81"/>
      <c r="C117" s="29"/>
      <c r="D117" s="5">
        <f t="shared" si="8"/>
      </c>
      <c r="E117" s="33"/>
    </row>
    <row r="118" spans="1:5" ht="18">
      <c r="A118" s="28"/>
      <c r="B118" s="81"/>
      <c r="C118" s="29"/>
      <c r="D118" s="5">
        <f t="shared" si="8"/>
      </c>
      <c r="E118" s="33"/>
    </row>
    <row r="119" spans="1:5" ht="18">
      <c r="A119" s="28"/>
      <c r="B119" s="81"/>
      <c r="C119" s="29"/>
      <c r="D119" s="5">
        <f t="shared" si="8"/>
      </c>
      <c r="E119" s="33"/>
    </row>
    <row r="120" spans="1:5" ht="18">
      <c r="A120" s="28"/>
      <c r="B120" s="81"/>
      <c r="C120" s="29"/>
      <c r="D120" s="5">
        <f t="shared" si="8"/>
      </c>
      <c r="E120" s="33"/>
    </row>
    <row r="121" spans="1:5" ht="18">
      <c r="A121" s="28"/>
      <c r="B121" s="81"/>
      <c r="C121" s="29"/>
      <c r="D121" s="5">
        <f t="shared" si="8"/>
      </c>
      <c r="E121" s="33"/>
    </row>
    <row r="122" spans="1:5" ht="18">
      <c r="A122" s="28"/>
      <c r="B122" s="81"/>
      <c r="C122" s="29"/>
      <c r="D122" s="5">
        <f t="shared" si="8"/>
      </c>
      <c r="E122" s="33"/>
    </row>
    <row r="123" spans="1:5" ht="18">
      <c r="A123" s="28"/>
      <c r="B123" s="81"/>
      <c r="C123" s="29"/>
      <c r="D123" s="5">
        <f t="shared" si="8"/>
      </c>
      <c r="E123" s="33"/>
    </row>
    <row r="124" spans="1:5" ht="18">
      <c r="A124" s="28"/>
      <c r="B124" s="81"/>
      <c r="C124" s="29"/>
      <c r="D124" s="5">
        <f t="shared" si="8"/>
      </c>
      <c r="E124" s="33"/>
    </row>
    <row r="125" spans="1:5" ht="18">
      <c r="A125" s="28"/>
      <c r="B125" s="81"/>
      <c r="C125" s="29"/>
      <c r="D125" s="5">
        <f t="shared" si="8"/>
      </c>
      <c r="E125" s="33"/>
    </row>
    <row r="126" spans="1:5" ht="18">
      <c r="A126" s="28"/>
      <c r="B126" s="81"/>
      <c r="C126" s="29"/>
      <c r="D126" s="5">
        <f t="shared" si="8"/>
      </c>
      <c r="E126" s="33"/>
    </row>
    <row r="127" spans="1:5" ht="18">
      <c r="A127" s="28"/>
      <c r="B127" s="81"/>
      <c r="C127" s="29"/>
      <c r="D127" s="5">
        <f t="shared" si="8"/>
      </c>
      <c r="E127" s="33"/>
    </row>
    <row r="128" spans="1:5" ht="18">
      <c r="A128" s="28"/>
      <c r="B128" s="81"/>
      <c r="C128" s="29"/>
      <c r="D128" s="5">
        <f t="shared" si="8"/>
      </c>
      <c r="E128" s="33"/>
    </row>
    <row r="129" spans="1:5" ht="18">
      <c r="A129" s="28"/>
      <c r="B129" s="81"/>
      <c r="C129" s="29"/>
      <c r="D129" s="5">
        <f t="shared" si="8"/>
      </c>
      <c r="E129" s="33"/>
    </row>
    <row r="130" spans="1:5" ht="18">
      <c r="A130" s="28"/>
      <c r="B130" s="81"/>
      <c r="C130" s="29"/>
      <c r="D130" s="5">
        <f t="shared" si="8"/>
      </c>
      <c r="E130" s="33"/>
    </row>
    <row r="131" spans="1:5" ht="18">
      <c r="A131" s="28"/>
      <c r="B131" s="81"/>
      <c r="C131" s="29"/>
      <c r="D131" s="5">
        <f aca="true" t="shared" si="9" ref="D131:D146">IF(OR(C131&lt;1,C131=2,C131&gt;52,(AND(C131&gt;32,C131&lt;40)),(AND(C131&gt;40,C131&lt;50)),(AND(C131&gt;3,C131&lt;8))),"",VLOOKUP(C131,$F$2:$G$53,2))</f>
      </c>
      <c r="E131" s="33"/>
    </row>
    <row r="132" spans="1:5" ht="18">
      <c r="A132" s="28"/>
      <c r="B132" s="81"/>
      <c r="C132" s="29"/>
      <c r="D132" s="5">
        <f t="shared" si="9"/>
      </c>
      <c r="E132" s="33"/>
    </row>
    <row r="133" spans="1:5" ht="18">
      <c r="A133" s="28"/>
      <c r="B133" s="81"/>
      <c r="C133" s="29"/>
      <c r="D133" s="5">
        <f t="shared" si="9"/>
      </c>
      <c r="E133" s="33"/>
    </row>
    <row r="134" spans="1:5" ht="18">
      <c r="A134" s="28"/>
      <c r="B134" s="81"/>
      <c r="C134" s="29"/>
      <c r="D134" s="5">
        <f t="shared" si="9"/>
      </c>
      <c r="E134" s="33"/>
    </row>
    <row r="135" spans="1:5" ht="18">
      <c r="A135" s="28"/>
      <c r="B135" s="81"/>
      <c r="C135" s="29"/>
      <c r="D135" s="5">
        <f t="shared" si="9"/>
      </c>
      <c r="E135" s="33"/>
    </row>
    <row r="136" spans="1:5" ht="18">
      <c r="A136" s="28"/>
      <c r="B136" s="81"/>
      <c r="C136" s="29"/>
      <c r="D136" s="5">
        <f t="shared" si="9"/>
      </c>
      <c r="E136" s="33"/>
    </row>
    <row r="137" spans="1:5" ht="18">
      <c r="A137" s="28"/>
      <c r="B137" s="81"/>
      <c r="C137" s="29"/>
      <c r="D137" s="5">
        <f t="shared" si="9"/>
      </c>
      <c r="E137" s="33"/>
    </row>
    <row r="138" spans="1:5" ht="18">
      <c r="A138" s="28"/>
      <c r="B138" s="81"/>
      <c r="C138" s="29"/>
      <c r="D138" s="5">
        <f t="shared" si="9"/>
      </c>
      <c r="E138" s="33"/>
    </row>
    <row r="139" spans="1:5" ht="18">
      <c r="A139" s="28"/>
      <c r="B139" s="81"/>
      <c r="C139" s="29"/>
      <c r="D139" s="5">
        <f t="shared" si="9"/>
      </c>
      <c r="E139" s="33"/>
    </row>
    <row r="140" spans="1:5" ht="18">
      <c r="A140" s="28"/>
      <c r="B140" s="81"/>
      <c r="C140" s="29"/>
      <c r="D140" s="5">
        <f t="shared" si="9"/>
      </c>
      <c r="E140" s="33"/>
    </row>
    <row r="141" spans="1:5" ht="18">
      <c r="A141" s="28"/>
      <c r="B141" s="81"/>
      <c r="C141" s="29"/>
      <c r="D141" s="5">
        <f t="shared" si="9"/>
      </c>
      <c r="E141" s="33"/>
    </row>
    <row r="142" spans="1:5" ht="18">
      <c r="A142" s="28"/>
      <c r="B142" s="81"/>
      <c r="C142" s="29"/>
      <c r="D142" s="5">
        <f t="shared" si="9"/>
      </c>
      <c r="E142" s="33"/>
    </row>
    <row r="143" spans="1:5" ht="18">
      <c r="A143" s="28"/>
      <c r="B143" s="81"/>
      <c r="C143" s="29"/>
      <c r="D143" s="5">
        <f t="shared" si="9"/>
      </c>
      <c r="E143" s="33"/>
    </row>
    <row r="144" spans="1:5" ht="18">
      <c r="A144" s="28"/>
      <c r="B144" s="81"/>
      <c r="C144" s="29"/>
      <c r="D144" s="5">
        <f t="shared" si="9"/>
      </c>
      <c r="E144" s="33"/>
    </row>
    <row r="145" spans="1:5" ht="18">
      <c r="A145" s="28"/>
      <c r="B145" s="81"/>
      <c r="C145" s="29"/>
      <c r="D145" s="5">
        <f t="shared" si="9"/>
      </c>
      <c r="E145" s="33"/>
    </row>
    <row r="146" spans="1:5" ht="18">
      <c r="A146" s="28"/>
      <c r="B146" s="81"/>
      <c r="C146" s="29"/>
      <c r="D146" s="5">
        <f t="shared" si="9"/>
      </c>
      <c r="E146" s="33"/>
    </row>
    <row r="147" spans="1:5" ht="18">
      <c r="A147" s="28"/>
      <c r="B147" s="81"/>
      <c r="C147" s="29"/>
      <c r="D147" s="5">
        <f aca="true" t="shared" si="10" ref="D147:D162">IF(OR(C147&lt;1,C147=2,C147&gt;52,(AND(C147&gt;32,C147&lt;40)),(AND(C147&gt;40,C147&lt;50)),(AND(C147&gt;3,C147&lt;8))),"",VLOOKUP(C147,$F$2:$G$53,2))</f>
      </c>
      <c r="E147" s="33"/>
    </row>
    <row r="148" spans="1:5" ht="18">
      <c r="A148" s="28"/>
      <c r="B148" s="81"/>
      <c r="C148" s="29"/>
      <c r="D148" s="5">
        <f t="shared" si="10"/>
      </c>
      <c r="E148" s="33"/>
    </row>
    <row r="149" spans="1:5" ht="18">
      <c r="A149" s="28"/>
      <c r="B149" s="81"/>
      <c r="C149" s="29"/>
      <c r="D149" s="5">
        <f t="shared" si="10"/>
      </c>
      <c r="E149" s="33"/>
    </row>
    <row r="150" spans="1:5" ht="18">
      <c r="A150" s="28"/>
      <c r="B150" s="81"/>
      <c r="C150" s="29"/>
      <c r="D150" s="5">
        <f t="shared" si="10"/>
      </c>
      <c r="E150" s="33"/>
    </row>
    <row r="151" spans="1:5" ht="18">
      <c r="A151" s="28"/>
      <c r="B151" s="81"/>
      <c r="C151" s="29"/>
      <c r="D151" s="5">
        <f t="shared" si="10"/>
      </c>
      <c r="E151" s="33"/>
    </row>
    <row r="152" spans="1:5" ht="18">
      <c r="A152" s="28"/>
      <c r="B152" s="81"/>
      <c r="C152" s="29"/>
      <c r="D152" s="5">
        <f t="shared" si="10"/>
      </c>
      <c r="E152" s="33"/>
    </row>
    <row r="153" spans="1:5" ht="18">
      <c r="A153" s="28"/>
      <c r="B153" s="81"/>
      <c r="C153" s="29"/>
      <c r="D153" s="5">
        <f t="shared" si="10"/>
      </c>
      <c r="E153" s="33"/>
    </row>
    <row r="154" spans="1:5" ht="18">
      <c r="A154" s="28"/>
      <c r="D154" s="5">
        <f t="shared" si="10"/>
      </c>
      <c r="E154" s="33"/>
    </row>
    <row r="155" spans="1:5" ht="18">
      <c r="A155" s="28"/>
      <c r="D155" s="5">
        <f t="shared" si="10"/>
      </c>
      <c r="E155" s="33"/>
    </row>
    <row r="156" spans="1:5" ht="18">
      <c r="A156" s="28"/>
      <c r="D156" s="5">
        <f t="shared" si="10"/>
      </c>
      <c r="E156" s="33"/>
    </row>
    <row r="157" spans="1:5" ht="18">
      <c r="A157" s="28"/>
      <c r="D157" s="5">
        <f t="shared" si="10"/>
      </c>
      <c r="E157" s="33"/>
    </row>
    <row r="158" spans="1:5" ht="18">
      <c r="A158" s="28"/>
      <c r="D158" s="5">
        <f t="shared" si="10"/>
      </c>
      <c r="E158" s="33"/>
    </row>
    <row r="159" spans="1:5" ht="18">
      <c r="A159" s="28"/>
      <c r="D159" s="5">
        <f t="shared" si="10"/>
      </c>
      <c r="E159" s="33"/>
    </row>
    <row r="160" spans="1:5" ht="18">
      <c r="A160" s="28"/>
      <c r="D160" s="5">
        <f t="shared" si="10"/>
      </c>
      <c r="E160" s="33"/>
    </row>
    <row r="161" spans="1:5" ht="18">
      <c r="A161" s="28"/>
      <c r="D161" s="5">
        <f t="shared" si="10"/>
      </c>
      <c r="E161" s="33"/>
    </row>
    <row r="162" spans="1:5" ht="18">
      <c r="A162" s="28"/>
      <c r="D162" s="5">
        <f t="shared" si="10"/>
      </c>
      <c r="E162" s="33"/>
    </row>
    <row r="163" spans="1:5" ht="18">
      <c r="A163" s="28"/>
      <c r="D163" s="5">
        <f aca="true" t="shared" si="11" ref="D163:D178">IF(OR(C163&lt;1,C163=2,C163&gt;52,(AND(C163&gt;32,C163&lt;40)),(AND(C163&gt;40,C163&lt;50)),(AND(C163&gt;3,C163&lt;8))),"",VLOOKUP(C163,$F$2:$G$53,2))</f>
      </c>
      <c r="E163" s="33"/>
    </row>
    <row r="164" spans="1:5" ht="18">
      <c r="A164" s="28"/>
      <c r="D164" s="5">
        <f t="shared" si="11"/>
      </c>
      <c r="E164" s="33"/>
    </row>
    <row r="165" spans="1:5" ht="18">
      <c r="A165" s="28"/>
      <c r="D165" s="5">
        <f t="shared" si="11"/>
      </c>
      <c r="E165" s="33"/>
    </row>
    <row r="166" spans="1:5" ht="18">
      <c r="A166" s="28"/>
      <c r="D166" s="5">
        <f t="shared" si="11"/>
      </c>
      <c r="E166" s="33"/>
    </row>
    <row r="167" spans="1:5" ht="18">
      <c r="A167" s="28"/>
      <c r="D167" s="5">
        <f t="shared" si="11"/>
      </c>
      <c r="E167" s="33"/>
    </row>
    <row r="168" spans="1:5" ht="18">
      <c r="A168" s="28"/>
      <c r="D168" s="5">
        <f t="shared" si="11"/>
      </c>
      <c r="E168" s="33"/>
    </row>
    <row r="169" spans="1:5" ht="18">
      <c r="A169" s="28"/>
      <c r="D169" s="5">
        <f t="shared" si="11"/>
      </c>
      <c r="E169" s="33"/>
    </row>
    <row r="170" spans="1:5" ht="18">
      <c r="A170" s="28"/>
      <c r="D170" s="5">
        <f t="shared" si="11"/>
      </c>
      <c r="E170" s="33"/>
    </row>
    <row r="171" spans="1:5" ht="18">
      <c r="A171" s="28"/>
      <c r="D171" s="5">
        <f t="shared" si="11"/>
      </c>
      <c r="E171" s="33"/>
    </row>
    <row r="172" spans="1:5" ht="18">
      <c r="A172" s="28"/>
      <c r="D172" s="5">
        <f t="shared" si="11"/>
      </c>
      <c r="E172" s="33"/>
    </row>
    <row r="173" spans="1:5" ht="18">
      <c r="A173" s="28"/>
      <c r="D173" s="5">
        <f t="shared" si="11"/>
      </c>
      <c r="E173" s="33"/>
    </row>
    <row r="174" spans="1:5" ht="18">
      <c r="A174" s="28"/>
      <c r="D174" s="5">
        <f t="shared" si="11"/>
      </c>
      <c r="E174" s="33"/>
    </row>
    <row r="175" spans="1:5" ht="18">
      <c r="A175" s="28"/>
      <c r="D175" s="5">
        <f t="shared" si="11"/>
      </c>
      <c r="E175" s="33"/>
    </row>
    <row r="176" spans="1:5" ht="18">
      <c r="A176" s="28"/>
      <c r="D176" s="5">
        <f t="shared" si="11"/>
      </c>
      <c r="E176" s="33"/>
    </row>
    <row r="177" spans="1:5" ht="18">
      <c r="A177" s="28"/>
      <c r="D177" s="5">
        <f t="shared" si="11"/>
      </c>
      <c r="E177" s="33"/>
    </row>
    <row r="178" spans="1:5" ht="18">
      <c r="A178" s="28"/>
      <c r="D178" s="5">
        <f t="shared" si="11"/>
      </c>
      <c r="E178" s="33"/>
    </row>
    <row r="179" spans="1:5" ht="18">
      <c r="A179" s="28"/>
      <c r="D179" s="5">
        <f aca="true" t="shared" si="12" ref="D179:D194">IF(OR(C179&lt;1,C179=2,C179&gt;52,(AND(C179&gt;32,C179&lt;40)),(AND(C179&gt;40,C179&lt;50)),(AND(C179&gt;3,C179&lt;8))),"",VLOOKUP(C179,$F$2:$G$53,2))</f>
      </c>
      <c r="E179" s="33"/>
    </row>
    <row r="180" spans="1:5" ht="18">
      <c r="A180" s="28"/>
      <c r="D180" s="5">
        <f t="shared" si="12"/>
      </c>
      <c r="E180" s="33"/>
    </row>
    <row r="181" spans="1:5" ht="18">
      <c r="A181" s="28"/>
      <c r="D181" s="5">
        <f t="shared" si="12"/>
      </c>
      <c r="E181" s="33"/>
    </row>
    <row r="182" spans="1:5" ht="18">
      <c r="A182" s="28"/>
      <c r="D182" s="5">
        <f t="shared" si="12"/>
      </c>
      <c r="E182" s="33"/>
    </row>
    <row r="183" spans="1:5" ht="18">
      <c r="A183" s="28"/>
      <c r="D183" s="5">
        <f t="shared" si="12"/>
      </c>
      <c r="E183" s="33"/>
    </row>
    <row r="184" spans="1:5" ht="18">
      <c r="A184" s="28"/>
      <c r="D184" s="5">
        <f t="shared" si="12"/>
      </c>
      <c r="E184" s="33"/>
    </row>
    <row r="185" spans="1:5" ht="18">
      <c r="A185" s="28"/>
      <c r="D185" s="5">
        <f t="shared" si="12"/>
      </c>
      <c r="E185" s="33"/>
    </row>
    <row r="186" spans="1:5" ht="18">
      <c r="A186" s="28"/>
      <c r="D186" s="5">
        <f t="shared" si="12"/>
      </c>
      <c r="E186" s="33"/>
    </row>
    <row r="187" spans="1:5" ht="18">
      <c r="A187" s="28"/>
      <c r="D187" s="5">
        <f t="shared" si="12"/>
      </c>
      <c r="E187" s="33"/>
    </row>
    <row r="188" spans="1:5" ht="18">
      <c r="A188" s="28"/>
      <c r="D188" s="5">
        <f t="shared" si="12"/>
      </c>
      <c r="E188" s="33"/>
    </row>
    <row r="189" spans="1:5" ht="18">
      <c r="A189" s="28"/>
      <c r="D189" s="5">
        <f t="shared" si="12"/>
      </c>
      <c r="E189" s="33"/>
    </row>
    <row r="190" spans="1:5" ht="18">
      <c r="A190" s="28"/>
      <c r="D190" s="5">
        <f t="shared" si="12"/>
      </c>
      <c r="E190" s="33"/>
    </row>
    <row r="191" spans="1:5" ht="18">
      <c r="A191" s="28"/>
      <c r="D191" s="5">
        <f t="shared" si="12"/>
      </c>
      <c r="E191" s="33"/>
    </row>
    <row r="192" spans="1:5" ht="18">
      <c r="A192" s="28"/>
      <c r="D192" s="5">
        <f t="shared" si="12"/>
      </c>
      <c r="E192" s="33"/>
    </row>
    <row r="193" spans="1:5" ht="18">
      <c r="A193" s="28"/>
      <c r="D193" s="5">
        <f t="shared" si="12"/>
      </c>
      <c r="E193" s="33"/>
    </row>
    <row r="194" spans="1:5" ht="18">
      <c r="A194" s="28"/>
      <c r="D194" s="5">
        <f t="shared" si="12"/>
      </c>
      <c r="E194" s="33"/>
    </row>
    <row r="195" spans="1:5" ht="18">
      <c r="A195" s="28"/>
      <c r="D195" s="5">
        <f aca="true" t="shared" si="13" ref="D195:D200">IF(OR(C195&lt;1,C195=2,C195&gt;52,(AND(C195&gt;32,C195&lt;40)),(AND(C195&gt;40,C195&lt;50)),(AND(C195&gt;3,C195&lt;8))),"",VLOOKUP(C195,$F$2:$G$53,2))</f>
      </c>
      <c r="E195" s="33"/>
    </row>
    <row r="196" spans="1:5" ht="18">
      <c r="A196" s="28"/>
      <c r="D196" s="5">
        <f t="shared" si="13"/>
      </c>
      <c r="E196" s="33"/>
    </row>
    <row r="197" spans="1:5" ht="18">
      <c r="A197" s="28"/>
      <c r="D197" s="5">
        <f t="shared" si="13"/>
      </c>
      <c r="E197" s="33"/>
    </row>
    <row r="198" spans="1:5" ht="18">
      <c r="A198" s="28"/>
      <c r="D198" s="5">
        <f t="shared" si="13"/>
      </c>
      <c r="E198" s="33"/>
    </row>
    <row r="199" spans="1:5" ht="18">
      <c r="A199" s="28"/>
      <c r="D199" s="5">
        <f t="shared" si="13"/>
      </c>
      <c r="E199" s="33"/>
    </row>
    <row r="200" spans="1:5" ht="18">
      <c r="A200" s="28"/>
      <c r="D200" s="5">
        <f t="shared" si="13"/>
      </c>
      <c r="E200" s="33"/>
    </row>
    <row r="201" spans="1:5" ht="18">
      <c r="A201" s="28"/>
      <c r="D201" s="5">
        <f>IF(OR(C201&lt;1,C201=2,C201&gt;50,(AND(C201&gt;32,C201&lt;40)),(AND(C201&gt;40,C201&lt;50)),(AND(C201&gt;3,C201&lt;8))),"",VLOOKUP(C201,$F$2:$G$51,2))</f>
      </c>
      <c r="E201" s="33"/>
    </row>
    <row r="202" ht="18">
      <c r="A202" s="28"/>
    </row>
    <row r="203" ht="18">
      <c r="A203" s="28"/>
    </row>
    <row r="204" ht="18">
      <c r="A204" s="28"/>
    </row>
    <row r="205" ht="18">
      <c r="A205" s="28"/>
    </row>
    <row r="206" ht="18">
      <c r="A206" s="28"/>
    </row>
    <row r="207" ht="18">
      <c r="A207" s="28"/>
    </row>
    <row r="208" ht="18">
      <c r="A208" s="28"/>
    </row>
    <row r="209" ht="18">
      <c r="A209" s="28"/>
    </row>
    <row r="210" ht="18">
      <c r="A210" s="28"/>
    </row>
    <row r="211" ht="18">
      <c r="A211" s="28"/>
    </row>
    <row r="212" ht="18">
      <c r="A212" s="28"/>
    </row>
    <row r="213" ht="18">
      <c r="A213" s="28"/>
    </row>
    <row r="214" ht="18">
      <c r="A214" s="28"/>
    </row>
    <row r="215" ht="18">
      <c r="A215" s="28"/>
    </row>
    <row r="216" ht="18">
      <c r="A216" s="28"/>
    </row>
    <row r="217" ht="18">
      <c r="A217" s="28"/>
    </row>
    <row r="218" ht="18">
      <c r="A218" s="28"/>
    </row>
    <row r="219" ht="18">
      <c r="A219" s="28"/>
    </row>
    <row r="220" ht="18">
      <c r="A220" s="28"/>
    </row>
    <row r="221" ht="18">
      <c r="A221" s="28"/>
    </row>
    <row r="222" ht="18">
      <c r="A222" s="28"/>
    </row>
    <row r="223" ht="18">
      <c r="A223" s="28"/>
    </row>
    <row r="224" ht="18">
      <c r="A224" s="28"/>
    </row>
    <row r="225" ht="18">
      <c r="A225" s="28"/>
    </row>
    <row r="226" ht="18">
      <c r="A226" s="28"/>
    </row>
    <row r="227" ht="18">
      <c r="A227" s="28"/>
    </row>
    <row r="228" ht="18">
      <c r="A228" s="28"/>
    </row>
    <row r="229" ht="18">
      <c r="A229" s="28"/>
    </row>
    <row r="230" ht="18">
      <c r="A230" s="28"/>
    </row>
    <row r="231" ht="18">
      <c r="A231" s="28"/>
    </row>
    <row r="232" ht="18">
      <c r="A232" s="28"/>
    </row>
    <row r="233" ht="18">
      <c r="A233" s="28"/>
    </row>
    <row r="234" ht="18">
      <c r="A234" s="28"/>
    </row>
    <row r="235" ht="18">
      <c r="A235" s="28"/>
    </row>
    <row r="236" ht="18">
      <c r="A236" s="28"/>
    </row>
    <row r="237" ht="18">
      <c r="A237" s="28"/>
    </row>
    <row r="238" ht="18">
      <c r="A238" s="28"/>
    </row>
    <row r="239" ht="18">
      <c r="A239" s="28"/>
    </row>
    <row r="240" ht="18">
      <c r="A240" s="28"/>
    </row>
    <row r="241" ht="18">
      <c r="A241" s="28"/>
    </row>
    <row r="242" ht="18">
      <c r="A242" s="28"/>
    </row>
    <row r="243" ht="18">
      <c r="A243" s="28"/>
    </row>
    <row r="244" ht="18">
      <c r="A244" s="28"/>
    </row>
    <row r="245" ht="18">
      <c r="A245" s="28"/>
    </row>
    <row r="246" ht="18">
      <c r="A246" s="28"/>
    </row>
    <row r="247" ht="18">
      <c r="A247" s="28"/>
    </row>
    <row r="248" ht="18">
      <c r="A248" s="28"/>
    </row>
    <row r="249" ht="18">
      <c r="A249" s="28"/>
    </row>
    <row r="250" ht="18">
      <c r="A250" s="28"/>
    </row>
    <row r="251" ht="18">
      <c r="A251" s="28"/>
    </row>
    <row r="252" ht="18">
      <c r="A252" s="28"/>
    </row>
    <row r="253" ht="18">
      <c r="A253" s="28"/>
    </row>
    <row r="254" ht="18">
      <c r="A254" s="28"/>
    </row>
    <row r="255" ht="18">
      <c r="A255" s="28"/>
    </row>
    <row r="256" ht="18">
      <c r="A256" s="28"/>
    </row>
    <row r="257" ht="18">
      <c r="A257" s="28"/>
    </row>
    <row r="258" ht="18">
      <c r="A258" s="28"/>
    </row>
    <row r="259" ht="18">
      <c r="A259" s="28"/>
    </row>
    <row r="260" ht="18">
      <c r="A260" s="28"/>
    </row>
    <row r="261" ht="18">
      <c r="A261" s="28"/>
    </row>
    <row r="262" ht="18">
      <c r="A262" s="28"/>
    </row>
    <row r="263" ht="18">
      <c r="A263" s="28"/>
    </row>
    <row r="264" ht="18">
      <c r="A264" s="28"/>
    </row>
    <row r="265" ht="18">
      <c r="A265" s="28"/>
    </row>
    <row r="266" ht="18">
      <c r="A266" s="28"/>
    </row>
    <row r="267" ht="18">
      <c r="A267" s="28"/>
    </row>
    <row r="268" ht="18">
      <c r="A268" s="28"/>
    </row>
    <row r="269" ht="18">
      <c r="A269" s="28"/>
    </row>
    <row r="270" ht="18">
      <c r="A270" s="28"/>
    </row>
    <row r="271" ht="18">
      <c r="A271" s="28"/>
    </row>
    <row r="272" ht="18">
      <c r="A272" s="28"/>
    </row>
    <row r="273" ht="18">
      <c r="A273" s="28"/>
    </row>
    <row r="274" ht="18">
      <c r="A274" s="28"/>
    </row>
    <row r="275" ht="18">
      <c r="A275" s="28"/>
    </row>
    <row r="276" ht="18">
      <c r="A276" s="28"/>
    </row>
    <row r="277" ht="18">
      <c r="A277" s="28"/>
    </row>
    <row r="278" ht="18">
      <c r="A278" s="28"/>
    </row>
    <row r="279" ht="18">
      <c r="A279" s="28"/>
    </row>
    <row r="280" ht="18">
      <c r="A280" s="28"/>
    </row>
    <row r="281" ht="18">
      <c r="A281" s="28"/>
    </row>
    <row r="282" ht="18">
      <c r="A282" s="28"/>
    </row>
    <row r="283" ht="18">
      <c r="A283" s="28"/>
    </row>
    <row r="284" ht="18">
      <c r="A284" s="28"/>
    </row>
    <row r="285" ht="18">
      <c r="A285" s="28"/>
    </row>
    <row r="286" ht="18">
      <c r="A286" s="28"/>
    </row>
    <row r="287" ht="18">
      <c r="A287" s="28"/>
    </row>
    <row r="288" ht="18">
      <c r="A288" s="28"/>
    </row>
    <row r="289" ht="18">
      <c r="A289" s="28"/>
    </row>
    <row r="290" ht="18">
      <c r="A290" s="28"/>
    </row>
    <row r="291" ht="18">
      <c r="A291" s="28"/>
    </row>
    <row r="292" ht="18">
      <c r="A292" s="28"/>
    </row>
    <row r="293" ht="18">
      <c r="A293" s="28"/>
    </row>
    <row r="294" ht="18">
      <c r="A294" s="28"/>
    </row>
    <row r="295" ht="18">
      <c r="A295" s="28"/>
    </row>
    <row r="296" ht="18">
      <c r="A296" s="28"/>
    </row>
    <row r="297" ht="18">
      <c r="A297" s="28"/>
    </row>
    <row r="298" ht="18">
      <c r="A298" s="28"/>
    </row>
    <row r="299" ht="18">
      <c r="A299" s="28"/>
    </row>
    <row r="300" ht="18">
      <c r="A300" s="28"/>
    </row>
  </sheetData>
  <sheetProtection password="CBF5" sheet="1" objects="1" scenarios="1"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300"/>
  <sheetViews>
    <sheetView workbookViewId="0" topLeftCell="A1">
      <selection activeCell="J10" sqref="J10"/>
    </sheetView>
  </sheetViews>
  <sheetFormatPr defaultColWidth="10.59765625" defaultRowHeight="15"/>
  <cols>
    <col min="1" max="1" width="7.8984375" style="31" customWidth="1"/>
    <col min="2" max="2" width="17.3984375" style="82" customWidth="1"/>
    <col min="3" max="3" width="3.69921875" style="30" customWidth="1"/>
    <col min="4" max="4" width="10.8984375" style="4" customWidth="1"/>
    <col min="5" max="5" width="11.19921875" style="34" customWidth="1"/>
    <col min="6" max="6" width="2.59765625" style="17" customWidth="1"/>
    <col min="7" max="7" width="11.59765625" style="19" customWidth="1"/>
    <col min="8" max="8" width="12.5" style="77" customWidth="1"/>
    <col min="9" max="9" width="1.1015625" style="15" customWidth="1"/>
    <col min="10" max="10" width="3.19921875" style="17" customWidth="1"/>
    <col min="11" max="11" width="7.8984375" style="11" customWidth="1"/>
    <col min="12" max="12" width="5" style="2" customWidth="1"/>
    <col min="13" max="14" width="8.3984375" style="2" customWidth="1"/>
    <col min="15" max="15" width="9.19921875" style="7" customWidth="1"/>
    <col min="16" max="16" width="9.09765625" style="8" customWidth="1"/>
    <col min="17" max="17" width="1.8984375" style="13" customWidth="1"/>
    <col min="18" max="16384" width="10.59765625" style="2" customWidth="1"/>
  </cols>
  <sheetData>
    <row r="1" spans="1:22" s="3" customFormat="1" ht="21" customHeight="1" thickBot="1">
      <c r="A1" s="26" t="s">
        <v>0</v>
      </c>
      <c r="B1" s="27" t="s">
        <v>1</v>
      </c>
      <c r="C1" s="27" t="s">
        <v>2</v>
      </c>
      <c r="D1" s="1" t="s">
        <v>3</v>
      </c>
      <c r="E1" s="32" t="s">
        <v>63</v>
      </c>
      <c r="F1" s="18"/>
      <c r="G1" s="25" t="s">
        <v>50</v>
      </c>
      <c r="H1" s="75">
        <f>H49</f>
        <v>7000</v>
      </c>
      <c r="I1" s="14"/>
      <c r="J1" s="17"/>
      <c r="K1"/>
      <c r="L1"/>
      <c r="M1"/>
      <c r="N1"/>
      <c r="O1"/>
      <c r="P1"/>
      <c r="Q1"/>
      <c r="R1"/>
      <c r="S1"/>
      <c r="T1"/>
      <c r="U1"/>
      <c r="V1"/>
    </row>
    <row r="2" spans="1:22" s="3" customFormat="1" ht="15.75" customHeight="1" thickBot="1">
      <c r="A2" s="28">
        <v>40707</v>
      </c>
      <c r="B2" s="81" t="s">
        <v>71</v>
      </c>
      <c r="C2" s="29">
        <v>13</v>
      </c>
      <c r="D2" s="5" t="str">
        <f>IF(OR(C2&lt;1,C2=2,C2&gt;52,(AND(C2&gt;32,C2&lt;40)),(AND(C2&gt;40,C2&lt;50)),(AND(C2&gt;3,C2&lt;8))),"?",VLOOKUP(C2,$F$2:$G$53,2))</f>
        <v>広告宣伝費</v>
      </c>
      <c r="E2" s="33">
        <v>5000</v>
      </c>
      <c r="F2" s="24">
        <v>1</v>
      </c>
      <c r="G2" s="36" t="str">
        <f>'決算書'!C4</f>
        <v>売上</v>
      </c>
      <c r="H2" s="54">
        <f>SUMIF($C$2:$C$201,F2,$E$2:$E$201)+H50</f>
        <v>12000</v>
      </c>
      <c r="I2" s="14"/>
      <c r="J2" s="17"/>
      <c r="K2"/>
      <c r="L2"/>
      <c r="M2"/>
      <c r="N2"/>
      <c r="O2"/>
      <c r="P2"/>
      <c r="Q2"/>
      <c r="R2"/>
      <c r="S2"/>
      <c r="T2"/>
      <c r="U2"/>
      <c r="V2"/>
    </row>
    <row r="3" spans="1:22" ht="15.75" customHeight="1">
      <c r="A3" s="28">
        <v>40711</v>
      </c>
      <c r="B3" s="81" t="s">
        <v>62</v>
      </c>
      <c r="C3" s="29">
        <v>1</v>
      </c>
      <c r="D3" s="5" t="str">
        <f aca="true" t="shared" si="0" ref="D3:D18">IF(OR(C3&lt;1,C3=2,C3&gt;52,(AND(C3&gt;32,C3&lt;40)),(AND(C3&gt;40,C3&lt;50)),(AND(C3&gt;3,C3&lt;8))),"",VLOOKUP(C3,$F$2:$G$53,2))</f>
        <v>売上</v>
      </c>
      <c r="E3" s="33">
        <v>12000</v>
      </c>
      <c r="F3" s="9">
        <v>2</v>
      </c>
      <c r="G3" s="37" t="str">
        <f>'決算書'!C5</f>
        <v>期首商品棚卸高</v>
      </c>
      <c r="H3" s="56">
        <v>0</v>
      </c>
      <c r="I3" s="14"/>
      <c r="K3"/>
      <c r="L3"/>
      <c r="M3"/>
      <c r="N3"/>
      <c r="O3"/>
      <c r="P3"/>
      <c r="Q3"/>
      <c r="R3"/>
      <c r="S3"/>
      <c r="T3"/>
      <c r="U3"/>
      <c r="V3"/>
    </row>
    <row r="4" spans="1:22" ht="15.75" customHeight="1">
      <c r="A4" s="28"/>
      <c r="B4" s="81"/>
      <c r="C4" s="29"/>
      <c r="D4" s="5">
        <f t="shared" si="0"/>
      </c>
      <c r="E4" s="33"/>
      <c r="F4" s="10">
        <v>3</v>
      </c>
      <c r="G4" s="38" t="str">
        <f>'決算書'!C6</f>
        <v>仕入金額</v>
      </c>
      <c r="H4" s="58">
        <f>SUMIF($C$2:$C$201,F4,$E$2:$E$201)</f>
        <v>0</v>
      </c>
      <c r="I4" s="14"/>
      <c r="K4"/>
      <c r="L4"/>
      <c r="M4"/>
      <c r="N4"/>
      <c r="O4"/>
      <c r="P4"/>
      <c r="Q4"/>
      <c r="R4"/>
      <c r="S4"/>
      <c r="T4"/>
      <c r="U4"/>
      <c r="V4"/>
    </row>
    <row r="5" spans="1:22" ht="15" customHeight="1">
      <c r="A5" s="28"/>
      <c r="B5" s="81"/>
      <c r="C5" s="29"/>
      <c r="D5" s="5">
        <f t="shared" si="0"/>
      </c>
      <c r="E5" s="33"/>
      <c r="F5" s="10">
        <v>4</v>
      </c>
      <c r="G5" s="46" t="str">
        <f>'決算書'!C7</f>
        <v>小計（2+3）</v>
      </c>
      <c r="H5" s="58">
        <f>IF(ISERROR(H3+H4)=TRUE,0,(H3+H4))</f>
        <v>0</v>
      </c>
      <c r="I5" s="14"/>
      <c r="K5"/>
      <c r="L5"/>
      <c r="M5"/>
      <c r="N5"/>
      <c r="O5"/>
      <c r="P5"/>
      <c r="Q5"/>
      <c r="R5"/>
      <c r="S5"/>
      <c r="T5"/>
      <c r="U5"/>
      <c r="V5"/>
    </row>
    <row r="6" spans="1:22" ht="15.75" customHeight="1">
      <c r="A6" s="28"/>
      <c r="B6" s="81"/>
      <c r="C6" s="29"/>
      <c r="D6" s="5">
        <f t="shared" si="0"/>
      </c>
      <c r="E6" s="33"/>
      <c r="F6" s="10">
        <v>5</v>
      </c>
      <c r="G6" s="37" t="str">
        <f>'決算書'!C8</f>
        <v>期末商品棚卸高</v>
      </c>
      <c r="H6" s="58">
        <v>0</v>
      </c>
      <c r="I6" s="14"/>
      <c r="K6"/>
      <c r="L6"/>
      <c r="M6"/>
      <c r="N6"/>
      <c r="O6"/>
      <c r="P6"/>
      <c r="Q6"/>
      <c r="R6"/>
      <c r="S6"/>
      <c r="T6"/>
      <c r="U6"/>
      <c r="V6"/>
    </row>
    <row r="7" spans="1:22" ht="15.75" customHeight="1" thickBot="1">
      <c r="A7" s="28"/>
      <c r="B7" s="81"/>
      <c r="C7" s="29"/>
      <c r="D7" s="5">
        <f t="shared" si="0"/>
      </c>
      <c r="E7" s="33"/>
      <c r="F7" s="20">
        <v>6</v>
      </c>
      <c r="G7" s="39" t="str">
        <f>'決算書'!C9</f>
        <v>差引原価（4-5）</v>
      </c>
      <c r="H7" s="60">
        <f>IF(ISERROR(H5-H6)=TRUE,0,(H5-H6))</f>
        <v>0</v>
      </c>
      <c r="I7" s="14"/>
      <c r="K7"/>
      <c r="L7"/>
      <c r="M7"/>
      <c r="N7"/>
      <c r="O7"/>
      <c r="P7"/>
      <c r="Q7"/>
      <c r="R7"/>
      <c r="S7"/>
      <c r="T7"/>
      <c r="U7"/>
      <c r="V7"/>
    </row>
    <row r="8" spans="1:22" ht="15.75" customHeight="1" thickBot="1">
      <c r="A8" s="28"/>
      <c r="B8" s="81"/>
      <c r="C8" s="29"/>
      <c r="D8" s="5">
        <f t="shared" si="0"/>
      </c>
      <c r="E8" s="33"/>
      <c r="F8" s="12">
        <v>7</v>
      </c>
      <c r="G8" s="40" t="str">
        <f>'決算書'!C10</f>
        <v>差引金額（1-6）</v>
      </c>
      <c r="H8" s="54">
        <f>IF(ISERROR(H2-H7)=TRUE,0,(H2-H7))</f>
        <v>12000</v>
      </c>
      <c r="I8" s="14"/>
      <c r="K8"/>
      <c r="L8"/>
      <c r="M8"/>
      <c r="N8"/>
      <c r="O8"/>
      <c r="P8"/>
      <c r="Q8"/>
      <c r="R8"/>
      <c r="S8"/>
      <c r="T8"/>
      <c r="U8"/>
      <c r="V8"/>
    </row>
    <row r="9" spans="1:22" ht="15.75" customHeight="1">
      <c r="A9" s="28"/>
      <c r="B9" s="81"/>
      <c r="C9" s="29"/>
      <c r="D9" s="5">
        <f t="shared" si="0"/>
      </c>
      <c r="E9" s="33"/>
      <c r="F9" s="9">
        <v>8</v>
      </c>
      <c r="G9" s="41" t="str">
        <f>'決算書'!C11</f>
        <v>租税公課</v>
      </c>
      <c r="H9" s="56">
        <f>SUMIF($C$2:$C$201,F9,$E$2:$E$201)</f>
        <v>0</v>
      </c>
      <c r="I9" s="14"/>
      <c r="K9"/>
      <c r="L9"/>
      <c r="M9"/>
      <c r="N9"/>
      <c r="O9"/>
      <c r="P9"/>
      <c r="Q9"/>
      <c r="R9"/>
      <c r="S9"/>
      <c r="T9"/>
      <c r="U9"/>
      <c r="V9"/>
    </row>
    <row r="10" spans="1:22" ht="15.75" customHeight="1">
      <c r="A10" s="28"/>
      <c r="B10" s="81"/>
      <c r="C10" s="29"/>
      <c r="D10" s="5">
        <f t="shared" si="0"/>
      </c>
      <c r="E10" s="33"/>
      <c r="F10" s="10">
        <v>9</v>
      </c>
      <c r="G10" s="38" t="str">
        <f>'決算書'!C12</f>
        <v>荷造運賃</v>
      </c>
      <c r="H10" s="58">
        <f aca="true" t="shared" si="1" ref="H10:H33">SUMIF($C$2:$C$201,F10,$E$2:$E$201)</f>
        <v>0</v>
      </c>
      <c r="I10" s="14"/>
      <c r="K10"/>
      <c r="L10"/>
      <c r="M10"/>
      <c r="N10"/>
      <c r="O10"/>
      <c r="P10"/>
      <c r="Q10"/>
      <c r="R10"/>
      <c r="S10"/>
      <c r="T10"/>
      <c r="U10"/>
      <c r="V10"/>
    </row>
    <row r="11" spans="1:22" ht="15.75" customHeight="1">
      <c r="A11" s="28"/>
      <c r="B11" s="81"/>
      <c r="C11" s="29"/>
      <c r="D11" s="5">
        <f t="shared" si="0"/>
      </c>
      <c r="E11" s="33"/>
      <c r="F11" s="10">
        <v>10</v>
      </c>
      <c r="G11" s="38" t="str">
        <f>'決算書'!C13</f>
        <v>水道光熱費</v>
      </c>
      <c r="H11" s="58">
        <f t="shared" si="1"/>
        <v>0</v>
      </c>
      <c r="I11" s="14"/>
      <c r="K11"/>
      <c r="L11"/>
      <c r="M11"/>
      <c r="N11"/>
      <c r="O11"/>
      <c r="P11"/>
      <c r="Q11"/>
      <c r="R11"/>
      <c r="S11"/>
      <c r="T11"/>
      <c r="U11"/>
      <c r="V11"/>
    </row>
    <row r="12" spans="1:22" ht="15.75" customHeight="1">
      <c r="A12" s="28"/>
      <c r="B12" s="81"/>
      <c r="C12" s="29"/>
      <c r="D12" s="5">
        <f t="shared" si="0"/>
      </c>
      <c r="E12" s="33"/>
      <c r="F12" s="10">
        <v>11</v>
      </c>
      <c r="G12" s="38" t="str">
        <f>'決算書'!C14</f>
        <v>旅費交通費</v>
      </c>
      <c r="H12" s="58">
        <f t="shared" si="1"/>
        <v>0</v>
      </c>
      <c r="I12" s="14"/>
      <c r="K12"/>
      <c r="L12"/>
      <c r="M12"/>
      <c r="N12"/>
      <c r="O12"/>
      <c r="P12"/>
      <c r="Q12"/>
      <c r="R12"/>
      <c r="S12"/>
      <c r="T12"/>
      <c r="U12"/>
      <c r="V12"/>
    </row>
    <row r="13" spans="1:22" ht="15.75" customHeight="1">
      <c r="A13" s="28"/>
      <c r="B13" s="81"/>
      <c r="C13" s="29"/>
      <c r="D13" s="5">
        <f t="shared" si="0"/>
      </c>
      <c r="E13" s="33"/>
      <c r="F13" s="10">
        <v>12</v>
      </c>
      <c r="G13" s="38" t="str">
        <f>'決算書'!C15</f>
        <v>通信費</v>
      </c>
      <c r="H13" s="58">
        <f t="shared" si="1"/>
        <v>0</v>
      </c>
      <c r="I13" s="14"/>
      <c r="K13"/>
      <c r="L13"/>
      <c r="M13"/>
      <c r="N13"/>
      <c r="O13"/>
      <c r="P13"/>
      <c r="Q13"/>
      <c r="R13"/>
      <c r="S13"/>
      <c r="T13"/>
      <c r="U13"/>
      <c r="V13"/>
    </row>
    <row r="14" spans="1:22" ht="15.75" customHeight="1">
      <c r="A14" s="28"/>
      <c r="B14" s="81"/>
      <c r="C14" s="29"/>
      <c r="D14" s="5">
        <f t="shared" si="0"/>
      </c>
      <c r="E14" s="33"/>
      <c r="F14" s="10">
        <v>13</v>
      </c>
      <c r="G14" s="38" t="str">
        <f>'決算書'!C16</f>
        <v>広告宣伝費</v>
      </c>
      <c r="H14" s="58">
        <f t="shared" si="1"/>
        <v>5000</v>
      </c>
      <c r="I14" s="14"/>
      <c r="K14"/>
      <c r="L14"/>
      <c r="M14"/>
      <c r="N14"/>
      <c r="O14"/>
      <c r="P14"/>
      <c r="Q14"/>
      <c r="R14"/>
      <c r="S14"/>
      <c r="T14"/>
      <c r="U14"/>
      <c r="V14"/>
    </row>
    <row r="15" spans="1:22" ht="15.75" customHeight="1">
      <c r="A15" s="28"/>
      <c r="B15" s="81"/>
      <c r="C15" s="29"/>
      <c r="D15" s="5">
        <f t="shared" si="0"/>
      </c>
      <c r="E15" s="33"/>
      <c r="F15" s="10">
        <v>14</v>
      </c>
      <c r="G15" s="38" t="str">
        <f>'決算書'!C17</f>
        <v>接待交際費</v>
      </c>
      <c r="H15" s="58">
        <f t="shared" si="1"/>
        <v>0</v>
      </c>
      <c r="I15" s="14"/>
      <c r="K15"/>
      <c r="L15"/>
      <c r="M15"/>
      <c r="N15"/>
      <c r="O15"/>
      <c r="P15"/>
      <c r="Q15"/>
      <c r="R15"/>
      <c r="S15"/>
      <c r="T15"/>
      <c r="U15"/>
      <c r="V15"/>
    </row>
    <row r="16" spans="1:22" ht="15.75" customHeight="1">
      <c r="A16" s="28"/>
      <c r="B16" s="81"/>
      <c r="C16" s="29"/>
      <c r="D16" s="5">
        <f t="shared" si="0"/>
      </c>
      <c r="E16" s="33"/>
      <c r="F16" s="10">
        <v>15</v>
      </c>
      <c r="G16" s="38" t="str">
        <f>'決算書'!C18</f>
        <v>損害保険料</v>
      </c>
      <c r="H16" s="58">
        <f t="shared" si="1"/>
        <v>0</v>
      </c>
      <c r="I16" s="14"/>
      <c r="K16"/>
      <c r="L16"/>
      <c r="M16"/>
      <c r="N16"/>
      <c r="O16"/>
      <c r="P16"/>
      <c r="Q16"/>
      <c r="R16"/>
      <c r="S16"/>
      <c r="T16"/>
      <c r="U16"/>
      <c r="V16"/>
    </row>
    <row r="17" spans="1:22" ht="15.75" customHeight="1">
      <c r="A17" s="28"/>
      <c r="B17" s="81"/>
      <c r="C17" s="29"/>
      <c r="D17" s="5">
        <f t="shared" si="0"/>
      </c>
      <c r="E17" s="33"/>
      <c r="F17" s="10">
        <v>16</v>
      </c>
      <c r="G17" s="38" t="str">
        <f>'決算書'!C19</f>
        <v>修繕費</v>
      </c>
      <c r="H17" s="58">
        <f t="shared" si="1"/>
        <v>0</v>
      </c>
      <c r="I17" s="14"/>
      <c r="K17"/>
      <c r="L17"/>
      <c r="M17"/>
      <c r="N17"/>
      <c r="O17"/>
      <c r="P17"/>
      <c r="Q17"/>
      <c r="R17"/>
      <c r="S17"/>
      <c r="T17"/>
      <c r="U17"/>
      <c r="V17"/>
    </row>
    <row r="18" spans="1:22" ht="15.75" customHeight="1">
      <c r="A18" s="28"/>
      <c r="B18" s="81"/>
      <c r="C18" s="29"/>
      <c r="D18" s="5">
        <f t="shared" si="0"/>
      </c>
      <c r="E18" s="33"/>
      <c r="F18" s="10">
        <v>17</v>
      </c>
      <c r="G18" s="38" t="str">
        <f>'決算書'!C20</f>
        <v>消耗品費</v>
      </c>
      <c r="H18" s="58">
        <f t="shared" si="1"/>
        <v>0</v>
      </c>
      <c r="I18" s="14"/>
      <c r="K18"/>
      <c r="L18"/>
      <c r="M18"/>
      <c r="N18"/>
      <c r="O18"/>
      <c r="P18"/>
      <c r="Q18"/>
      <c r="R18"/>
      <c r="S18"/>
      <c r="T18"/>
      <c r="U18"/>
      <c r="V18"/>
    </row>
    <row r="19" spans="1:22" ht="15.75" customHeight="1">
      <c r="A19" s="28"/>
      <c r="B19" s="81"/>
      <c r="C19" s="29"/>
      <c r="D19" s="5">
        <f aca="true" t="shared" si="2" ref="D19:D34">IF(OR(C19&lt;1,C19=2,C19&gt;52,(AND(C19&gt;32,C19&lt;40)),(AND(C19&gt;40,C19&lt;50)),(AND(C19&gt;3,C19&lt;8))),"",VLOOKUP(C19,$F$2:$G$53,2))</f>
      </c>
      <c r="E19" s="33"/>
      <c r="F19" s="10">
        <v>18</v>
      </c>
      <c r="G19" s="38" t="str">
        <f>'決算書'!C21</f>
        <v>減価償却費</v>
      </c>
      <c r="H19" s="58">
        <f t="shared" si="1"/>
        <v>0</v>
      </c>
      <c r="I19" s="14"/>
      <c r="K19"/>
      <c r="L19"/>
      <c r="M19"/>
      <c r="N19"/>
      <c r="O19"/>
      <c r="P19"/>
      <c r="Q19"/>
      <c r="R19"/>
      <c r="S19"/>
      <c r="T19"/>
      <c r="U19"/>
      <c r="V19"/>
    </row>
    <row r="20" spans="1:22" ht="15.75" customHeight="1">
      <c r="A20" s="28"/>
      <c r="B20" s="81"/>
      <c r="C20" s="29"/>
      <c r="D20" s="5">
        <f t="shared" si="2"/>
      </c>
      <c r="E20" s="33"/>
      <c r="F20" s="10">
        <v>19</v>
      </c>
      <c r="G20" s="38" t="str">
        <f>'決算書'!C22</f>
        <v>福利厚生費</v>
      </c>
      <c r="H20" s="58">
        <f t="shared" si="1"/>
        <v>0</v>
      </c>
      <c r="I20" s="14"/>
      <c r="K20"/>
      <c r="L20"/>
      <c r="M20"/>
      <c r="N20"/>
      <c r="O20"/>
      <c r="P20"/>
      <c r="Q20"/>
      <c r="R20"/>
      <c r="S20"/>
      <c r="T20"/>
      <c r="U20"/>
      <c r="V20"/>
    </row>
    <row r="21" spans="1:22" ht="15.75" customHeight="1">
      <c r="A21" s="28"/>
      <c r="B21" s="81"/>
      <c r="C21" s="29"/>
      <c r="D21" s="5">
        <f t="shared" si="2"/>
      </c>
      <c r="E21" s="33"/>
      <c r="F21" s="10">
        <v>20</v>
      </c>
      <c r="G21" s="38" t="str">
        <f>'決算書'!C23</f>
        <v>給料賃金</v>
      </c>
      <c r="H21" s="58">
        <f t="shared" si="1"/>
        <v>0</v>
      </c>
      <c r="I21" s="14"/>
      <c r="K21"/>
      <c r="L21"/>
      <c r="M21"/>
      <c r="N21"/>
      <c r="O21"/>
      <c r="P21"/>
      <c r="Q21"/>
      <c r="R21"/>
      <c r="S21"/>
      <c r="T21"/>
      <c r="U21"/>
      <c r="V21"/>
    </row>
    <row r="22" spans="1:22" ht="15.75" customHeight="1">
      <c r="A22" s="28"/>
      <c r="B22" s="81"/>
      <c r="C22" s="29"/>
      <c r="D22" s="5">
        <f t="shared" si="2"/>
      </c>
      <c r="E22" s="33"/>
      <c r="F22" s="10">
        <v>21</v>
      </c>
      <c r="G22" s="38" t="str">
        <f>'決算書'!C24</f>
        <v>利子割引料</v>
      </c>
      <c r="H22" s="58">
        <f t="shared" si="1"/>
        <v>0</v>
      </c>
      <c r="I22" s="14"/>
      <c r="K22"/>
      <c r="L22"/>
      <c r="M22"/>
      <c r="N22"/>
      <c r="O22"/>
      <c r="P22"/>
      <c r="Q22"/>
      <c r="R22"/>
      <c r="S22"/>
      <c r="T22"/>
      <c r="U22"/>
      <c r="V22"/>
    </row>
    <row r="23" spans="1:22" ht="15.75" customHeight="1">
      <c r="A23" s="28"/>
      <c r="B23" s="81" t="s">
        <v>6</v>
      </c>
      <c r="C23" s="29"/>
      <c r="D23" s="5">
        <f t="shared" si="2"/>
      </c>
      <c r="E23" s="33"/>
      <c r="F23" s="10">
        <v>22</v>
      </c>
      <c r="G23" s="38" t="str">
        <f>'決算書'!C25</f>
        <v>地代家賃</v>
      </c>
      <c r="H23" s="58">
        <f t="shared" si="1"/>
        <v>0</v>
      </c>
      <c r="I23" s="14"/>
      <c r="K23"/>
      <c r="L23"/>
      <c r="M23"/>
      <c r="N23"/>
      <c r="O23"/>
      <c r="P23"/>
      <c r="Q23"/>
      <c r="R23"/>
      <c r="S23"/>
      <c r="T23"/>
      <c r="U23"/>
      <c r="V23"/>
    </row>
    <row r="24" spans="1:22" ht="15.75" customHeight="1">
      <c r="A24" s="28"/>
      <c r="B24" s="81"/>
      <c r="C24" s="29"/>
      <c r="D24" s="5">
        <f t="shared" si="2"/>
      </c>
      <c r="E24" s="33"/>
      <c r="F24" s="10">
        <v>23</v>
      </c>
      <c r="G24" s="38" t="str">
        <f>'決算書'!C26</f>
        <v>貸倒金</v>
      </c>
      <c r="H24" s="58">
        <f t="shared" si="1"/>
        <v>0</v>
      </c>
      <c r="I24" s="14"/>
      <c r="K24"/>
      <c r="L24"/>
      <c r="M24"/>
      <c r="N24"/>
      <c r="O24"/>
      <c r="P24"/>
      <c r="Q24"/>
      <c r="R24"/>
      <c r="S24"/>
      <c r="T24"/>
      <c r="U24"/>
      <c r="V24"/>
    </row>
    <row r="25" spans="1:22" ht="15.75" customHeight="1">
      <c r="A25" s="28"/>
      <c r="B25" s="81"/>
      <c r="C25" s="29"/>
      <c r="D25" s="5">
        <f t="shared" si="2"/>
      </c>
      <c r="E25" s="33"/>
      <c r="F25" s="10">
        <v>24</v>
      </c>
      <c r="G25" s="38" t="str">
        <f>'決算書'!C27</f>
        <v>家事消費等</v>
      </c>
      <c r="H25" s="58">
        <f t="shared" si="1"/>
        <v>0</v>
      </c>
      <c r="I25" s="14"/>
      <c r="K25"/>
      <c r="L25"/>
      <c r="M25"/>
      <c r="N25"/>
      <c r="O25"/>
      <c r="P25"/>
      <c r="Q25"/>
      <c r="R25"/>
      <c r="S25"/>
      <c r="T25"/>
      <c r="U25"/>
      <c r="V25"/>
    </row>
    <row r="26" spans="1:22" s="3" customFormat="1" ht="18">
      <c r="A26" s="28"/>
      <c r="B26" s="81"/>
      <c r="C26" s="29"/>
      <c r="D26" s="5">
        <f t="shared" si="2"/>
      </c>
      <c r="E26" s="33"/>
      <c r="F26" s="10">
        <v>25</v>
      </c>
      <c r="G26" s="38" t="str">
        <f>'決算書'!C28</f>
        <v>リ-ス</v>
      </c>
      <c r="H26" s="58">
        <f t="shared" si="1"/>
        <v>0</v>
      </c>
      <c r="I26" s="14"/>
      <c r="J26" s="17"/>
      <c r="K26"/>
      <c r="L26"/>
      <c r="M26"/>
      <c r="N26"/>
      <c r="O26"/>
      <c r="P26"/>
      <c r="Q26"/>
      <c r="R26"/>
      <c r="S26"/>
      <c r="T26"/>
      <c r="U26"/>
      <c r="V26"/>
    </row>
    <row r="27" spans="1:22" s="3" customFormat="1" ht="18">
      <c r="A27" s="28"/>
      <c r="B27" s="81"/>
      <c r="C27" s="29"/>
      <c r="D27" s="5">
        <f t="shared" si="2"/>
      </c>
      <c r="E27" s="33"/>
      <c r="F27" s="21">
        <v>26</v>
      </c>
      <c r="G27" s="38" t="str">
        <f>'決算書'!C29</f>
        <v>?</v>
      </c>
      <c r="H27" s="58">
        <f t="shared" si="1"/>
        <v>0</v>
      </c>
      <c r="I27" s="14"/>
      <c r="J27" s="17"/>
      <c r="K27"/>
      <c r="L27"/>
      <c r="M27"/>
      <c r="N27"/>
      <c r="O27"/>
      <c r="P27"/>
      <c r="Q27"/>
      <c r="R27"/>
      <c r="S27"/>
      <c r="T27"/>
      <c r="U27"/>
      <c r="V27"/>
    </row>
    <row r="28" spans="1:22" ht="18">
      <c r="A28" s="28"/>
      <c r="B28" s="81"/>
      <c r="C28" s="29"/>
      <c r="D28" s="5">
        <f t="shared" si="2"/>
      </c>
      <c r="E28" s="33"/>
      <c r="F28" s="21">
        <v>27</v>
      </c>
      <c r="G28" s="38" t="str">
        <f>'決算書'!C30</f>
        <v>?</v>
      </c>
      <c r="H28" s="58">
        <f t="shared" si="1"/>
        <v>0</v>
      </c>
      <c r="I28" s="14"/>
      <c r="K28"/>
      <c r="L28"/>
      <c r="M28"/>
      <c r="N28"/>
      <c r="O28"/>
      <c r="P28"/>
      <c r="Q28"/>
      <c r="R28"/>
      <c r="S28"/>
      <c r="T28"/>
      <c r="U28"/>
      <c r="V28"/>
    </row>
    <row r="29" spans="1:22" ht="18">
      <c r="A29" s="28"/>
      <c r="B29" s="81"/>
      <c r="C29" s="29"/>
      <c r="D29" s="5">
        <f t="shared" si="2"/>
      </c>
      <c r="E29" s="33"/>
      <c r="F29" s="21">
        <v>28</v>
      </c>
      <c r="G29" s="38" t="str">
        <f>'決算書'!C31</f>
        <v>?</v>
      </c>
      <c r="H29" s="58">
        <f t="shared" si="1"/>
        <v>0</v>
      </c>
      <c r="I29" s="14"/>
      <c r="K29"/>
      <c r="L29"/>
      <c r="M29"/>
      <c r="N29"/>
      <c r="O29"/>
      <c r="P29"/>
      <c r="Q29"/>
      <c r="R29"/>
      <c r="S29"/>
      <c r="T29"/>
      <c r="U29"/>
      <c r="V29"/>
    </row>
    <row r="30" spans="1:22" ht="18">
      <c r="A30" s="28"/>
      <c r="B30" s="81"/>
      <c r="C30" s="29"/>
      <c r="D30" s="5">
        <f t="shared" si="2"/>
      </c>
      <c r="E30" s="33"/>
      <c r="F30" s="21">
        <v>29</v>
      </c>
      <c r="G30" s="38" t="str">
        <f>'決算書'!C32</f>
        <v>?</v>
      </c>
      <c r="H30" s="58">
        <f t="shared" si="1"/>
        <v>0</v>
      </c>
      <c r="I30" s="14"/>
      <c r="K30"/>
      <c r="L30"/>
      <c r="M30"/>
      <c r="N30"/>
      <c r="O30"/>
      <c r="P30"/>
      <c r="Q30"/>
      <c r="R30"/>
      <c r="S30"/>
      <c r="T30"/>
      <c r="U30"/>
      <c r="V30"/>
    </row>
    <row r="31" spans="1:22" ht="18">
      <c r="A31" s="28"/>
      <c r="B31" s="81"/>
      <c r="C31" s="29"/>
      <c r="D31" s="5">
        <f t="shared" si="2"/>
      </c>
      <c r="E31" s="33"/>
      <c r="F31" s="21">
        <v>30</v>
      </c>
      <c r="G31" s="38" t="str">
        <f>'決算書'!C33</f>
        <v>?</v>
      </c>
      <c r="H31" s="58">
        <f t="shared" si="1"/>
        <v>0</v>
      </c>
      <c r="I31" s="14"/>
      <c r="K31"/>
      <c r="L31"/>
      <c r="M31"/>
      <c r="N31"/>
      <c r="O31"/>
      <c r="P31"/>
      <c r="Q31"/>
      <c r="R31"/>
      <c r="S31"/>
      <c r="T31"/>
      <c r="U31"/>
      <c r="V31"/>
    </row>
    <row r="32" spans="1:22" ht="18">
      <c r="A32" s="28"/>
      <c r="B32" s="81"/>
      <c r="C32" s="29"/>
      <c r="D32" s="5">
        <f t="shared" si="2"/>
      </c>
      <c r="E32" s="33"/>
      <c r="F32" s="21">
        <v>31</v>
      </c>
      <c r="G32" s="38" t="str">
        <f>'決算書'!C34</f>
        <v>?</v>
      </c>
      <c r="H32" s="58">
        <f t="shared" si="1"/>
        <v>0</v>
      </c>
      <c r="I32" s="14"/>
      <c r="K32"/>
      <c r="L32"/>
      <c r="M32"/>
      <c r="N32"/>
      <c r="O32"/>
      <c r="P32"/>
      <c r="Q32"/>
      <c r="R32"/>
      <c r="S32"/>
      <c r="T32"/>
      <c r="U32"/>
      <c r="V32"/>
    </row>
    <row r="33" spans="1:22" ht="18.75" thickBot="1">
      <c r="A33" s="28"/>
      <c r="B33" s="81"/>
      <c r="C33" s="29"/>
      <c r="D33" s="5">
        <f t="shared" si="2"/>
      </c>
      <c r="E33" s="33"/>
      <c r="F33" s="22">
        <v>32</v>
      </c>
      <c r="G33" s="42" t="str">
        <f>'決算書'!C35</f>
        <v>消費税</v>
      </c>
      <c r="H33" s="60">
        <f t="shared" si="1"/>
        <v>0</v>
      </c>
      <c r="I33" s="14"/>
      <c r="K33"/>
      <c r="L33"/>
      <c r="M33"/>
      <c r="N33"/>
      <c r="O33"/>
      <c r="P33"/>
      <c r="Q33"/>
      <c r="R33"/>
      <c r="S33"/>
      <c r="T33"/>
      <c r="U33"/>
      <c r="V33"/>
    </row>
    <row r="34" spans="1:22" ht="18.75" thickBot="1">
      <c r="A34" s="28"/>
      <c r="B34" s="81"/>
      <c r="C34" s="29"/>
      <c r="D34" s="5">
        <f t="shared" si="2"/>
      </c>
      <c r="E34" s="33"/>
      <c r="F34" s="23">
        <v>33</v>
      </c>
      <c r="G34" s="36" t="str">
        <f>'決算書'!C36</f>
        <v>計</v>
      </c>
      <c r="H34" s="54">
        <f>SUM(H9:H33)</f>
        <v>5000</v>
      </c>
      <c r="I34" s="14"/>
      <c r="K34"/>
      <c r="L34"/>
      <c r="M34"/>
      <c r="N34"/>
      <c r="O34"/>
      <c r="P34"/>
      <c r="Q34"/>
      <c r="R34"/>
      <c r="S34"/>
      <c r="T34"/>
      <c r="U34"/>
      <c r="V34"/>
    </row>
    <row r="35" spans="1:22" ht="18.75" thickBot="1">
      <c r="A35" s="28"/>
      <c r="B35" s="81"/>
      <c r="C35" s="29"/>
      <c r="D35" s="5">
        <f aca="true" t="shared" si="3" ref="D35:D50">IF(OR(C35&lt;1,C35=2,C35&gt;52,(AND(C35&gt;32,C35&lt;40)),(AND(C35&gt;40,C35&lt;50)),(AND(C35&gt;3,C35&lt;8))),"",VLOOKUP(C35,$F$2:$G$53,2))</f>
      </c>
      <c r="E35" s="33"/>
      <c r="F35" s="23">
        <v>34</v>
      </c>
      <c r="G35" s="40" t="str">
        <f>'決算書'!C37</f>
        <v>差引金額（７-33）</v>
      </c>
      <c r="H35" s="54">
        <f>IF(ISERROR(H8-H34)=TRUE,0,(H8-H34))</f>
        <v>7000</v>
      </c>
      <c r="I35" s="14"/>
      <c r="K35"/>
      <c r="L35"/>
      <c r="M35"/>
      <c r="N35"/>
      <c r="O35"/>
      <c r="P35"/>
      <c r="Q35"/>
      <c r="R35"/>
      <c r="S35"/>
      <c r="T35"/>
      <c r="U35"/>
      <c r="V35"/>
    </row>
    <row r="36" spans="1:22" ht="18">
      <c r="A36" s="28"/>
      <c r="B36" s="81"/>
      <c r="C36" s="29"/>
      <c r="D36" s="5">
        <f t="shared" si="3"/>
      </c>
      <c r="E36" s="33"/>
      <c r="F36" s="9">
        <v>35</v>
      </c>
      <c r="G36" s="43" t="str">
        <f>'決算書'!C38</f>
        <v>貸倒引当金</v>
      </c>
      <c r="H36" s="56"/>
      <c r="I36" s="14"/>
      <c r="K36"/>
      <c r="L36"/>
      <c r="M36"/>
      <c r="N36"/>
      <c r="O36"/>
      <c r="P36"/>
      <c r="Q36"/>
      <c r="R36"/>
      <c r="S36"/>
      <c r="T36"/>
      <c r="U36"/>
      <c r="V36"/>
    </row>
    <row r="37" spans="1:22" ht="18">
      <c r="A37" s="28"/>
      <c r="B37" s="81"/>
      <c r="C37" s="29"/>
      <c r="D37" s="5">
        <f t="shared" si="3"/>
      </c>
      <c r="E37" s="33"/>
      <c r="F37" s="10">
        <v>36</v>
      </c>
      <c r="G37" s="38" t="str">
        <f>'決算書'!C39</f>
        <v>?</v>
      </c>
      <c r="H37" s="58"/>
      <c r="I37" s="14"/>
      <c r="K37" s="16"/>
      <c r="L37"/>
      <c r="M37"/>
      <c r="N37"/>
      <c r="O37"/>
      <c r="P37"/>
      <c r="Q37"/>
      <c r="R37"/>
      <c r="S37"/>
      <c r="T37"/>
      <c r="U37"/>
      <c r="V37"/>
    </row>
    <row r="38" spans="1:22" ht="18">
      <c r="A38" s="28"/>
      <c r="B38" s="81"/>
      <c r="C38" s="29"/>
      <c r="D38" s="5">
        <f t="shared" si="3"/>
      </c>
      <c r="E38" s="33"/>
      <c r="F38" s="10">
        <v>37</v>
      </c>
      <c r="G38" s="38" t="str">
        <f>'決算書'!C40</f>
        <v>?</v>
      </c>
      <c r="H38" s="58"/>
      <c r="I38" s="14"/>
      <c r="K38"/>
      <c r="L38"/>
      <c r="M38"/>
      <c r="N38"/>
      <c r="O38"/>
      <c r="P38"/>
      <c r="Q38"/>
      <c r="R38"/>
      <c r="S38"/>
      <c r="T38"/>
      <c r="U38"/>
      <c r="V38"/>
    </row>
    <row r="39" spans="1:22" ht="18">
      <c r="A39" s="28"/>
      <c r="B39" s="81"/>
      <c r="C39" s="29"/>
      <c r="D39" s="5">
        <f t="shared" si="3"/>
      </c>
      <c r="E39" s="33"/>
      <c r="F39" s="10">
        <v>38</v>
      </c>
      <c r="G39" s="38" t="str">
        <f>'決算書'!C41</f>
        <v>?</v>
      </c>
      <c r="H39" s="58"/>
      <c r="I39" s="14"/>
      <c r="K39"/>
      <c r="L39"/>
      <c r="M39"/>
      <c r="N39"/>
      <c r="O39"/>
      <c r="P39"/>
      <c r="Q39"/>
      <c r="R39"/>
      <c r="S39"/>
      <c r="T39"/>
      <c r="U39"/>
      <c r="V39"/>
    </row>
    <row r="40" spans="1:22" ht="18.75" thickBot="1">
      <c r="A40" s="28"/>
      <c r="B40" s="81"/>
      <c r="C40" s="29"/>
      <c r="D40" s="5">
        <f t="shared" si="3"/>
      </c>
      <c r="E40" s="33"/>
      <c r="F40" s="20">
        <v>39</v>
      </c>
      <c r="G40" s="42" t="str">
        <f>'決算書'!C42</f>
        <v>計</v>
      </c>
      <c r="H40" s="60">
        <f>SUM(H36:H39)</f>
        <v>0</v>
      </c>
      <c r="I40" s="14"/>
      <c r="K40"/>
      <c r="L40"/>
      <c r="M40"/>
      <c r="N40"/>
      <c r="O40"/>
      <c r="P40"/>
      <c r="Q40"/>
      <c r="R40"/>
      <c r="S40"/>
      <c r="T40"/>
      <c r="U40"/>
      <c r="V40"/>
    </row>
    <row r="41" spans="1:22" ht="18">
      <c r="A41" s="28"/>
      <c r="B41" s="81"/>
      <c r="C41" s="29"/>
      <c r="D41" s="5">
        <f t="shared" si="3"/>
      </c>
      <c r="E41" s="33"/>
      <c r="F41" s="9">
        <v>40</v>
      </c>
      <c r="G41" s="41" t="str">
        <f>'決算書'!C43</f>
        <v>専従者給与</v>
      </c>
      <c r="H41" s="56">
        <f>SUMIF($C$2:$C$201,F41,$E$2:$E$201)</f>
        <v>0</v>
      </c>
      <c r="I41" s="14"/>
      <c r="K41"/>
      <c r="L41"/>
      <c r="M41"/>
      <c r="N41"/>
      <c r="O41"/>
      <c r="P41"/>
      <c r="Q41"/>
      <c r="R41"/>
      <c r="S41"/>
      <c r="T41"/>
      <c r="U41"/>
      <c r="V41"/>
    </row>
    <row r="42" spans="1:22" ht="18">
      <c r="A42" s="28"/>
      <c r="B42" s="81"/>
      <c r="C42" s="29"/>
      <c r="D42" s="5">
        <f t="shared" si="3"/>
      </c>
      <c r="E42" s="33"/>
      <c r="F42" s="10">
        <v>41</v>
      </c>
      <c r="G42" s="43" t="str">
        <f>'決算書'!C44</f>
        <v>貸倒引当金</v>
      </c>
      <c r="H42" s="58"/>
      <c r="I42" s="14"/>
      <c r="K42"/>
      <c r="L42"/>
      <c r="M42"/>
      <c r="N42"/>
      <c r="O42"/>
      <c r="P42"/>
      <c r="Q42"/>
      <c r="R42"/>
      <c r="S42"/>
      <c r="T42"/>
      <c r="U42"/>
      <c r="V42"/>
    </row>
    <row r="43" spans="1:22" ht="18">
      <c r="A43" s="28"/>
      <c r="B43" s="81"/>
      <c r="C43" s="29"/>
      <c r="D43" s="5">
        <f t="shared" si="3"/>
      </c>
      <c r="E43" s="33"/>
      <c r="F43" s="10">
        <v>42</v>
      </c>
      <c r="G43" s="38" t="str">
        <f>'決算書'!C45</f>
        <v>?</v>
      </c>
      <c r="H43" s="58"/>
      <c r="I43" s="14"/>
      <c r="K43"/>
      <c r="L43"/>
      <c r="M43"/>
      <c r="N43"/>
      <c r="O43"/>
      <c r="P43"/>
      <c r="Q43"/>
      <c r="R43"/>
      <c r="S43"/>
      <c r="T43"/>
      <c r="U43"/>
      <c r="V43"/>
    </row>
    <row r="44" spans="1:22" ht="18">
      <c r="A44" s="28"/>
      <c r="B44" s="81"/>
      <c r="C44" s="29"/>
      <c r="D44" s="5">
        <f t="shared" si="3"/>
      </c>
      <c r="E44" s="33"/>
      <c r="F44" s="10">
        <v>43</v>
      </c>
      <c r="G44" s="38" t="str">
        <f>'決算書'!C46</f>
        <v>?</v>
      </c>
      <c r="H44" s="58"/>
      <c r="I44" s="14"/>
      <c r="K44"/>
      <c r="L44"/>
      <c r="M44"/>
      <c r="N44"/>
      <c r="O44"/>
      <c r="P44"/>
      <c r="Q44"/>
      <c r="R44"/>
      <c r="S44"/>
      <c r="T44"/>
      <c r="U44"/>
      <c r="V44"/>
    </row>
    <row r="45" spans="1:22" ht="18">
      <c r="A45" s="28"/>
      <c r="B45" s="81"/>
      <c r="C45" s="29"/>
      <c r="D45" s="5">
        <f t="shared" si="3"/>
      </c>
      <c r="E45" s="33"/>
      <c r="F45" s="10">
        <v>44</v>
      </c>
      <c r="G45" s="38" t="str">
        <f>'決算書'!C47</f>
        <v>?</v>
      </c>
      <c r="H45" s="58"/>
      <c r="I45" s="14"/>
      <c r="K45"/>
      <c r="L45"/>
      <c r="M45"/>
      <c r="N45"/>
      <c r="O45"/>
      <c r="P45"/>
      <c r="Q45"/>
      <c r="R45"/>
      <c r="S45"/>
      <c r="T45"/>
      <c r="U45"/>
      <c r="V45"/>
    </row>
    <row r="46" spans="1:22" ht="18.75" thickBot="1">
      <c r="A46" s="28"/>
      <c r="B46" s="81"/>
      <c r="C46" s="29"/>
      <c r="D46" s="5">
        <f t="shared" si="3"/>
      </c>
      <c r="E46" s="33"/>
      <c r="F46" s="20">
        <v>45</v>
      </c>
      <c r="G46" s="42" t="str">
        <f>'決算書'!C48</f>
        <v>計</v>
      </c>
      <c r="H46" s="60">
        <f>SUM(H41:H45)</f>
        <v>0</v>
      </c>
      <c r="I46" s="14"/>
      <c r="K46"/>
      <c r="L46"/>
      <c r="M46"/>
      <c r="N46"/>
      <c r="O46"/>
      <c r="P46"/>
      <c r="Q46"/>
      <c r="R46"/>
      <c r="S46"/>
      <c r="T46"/>
      <c r="U46"/>
      <c r="V46"/>
    </row>
    <row r="47" spans="1:22" ht="18.75" thickBot="1">
      <c r="A47" s="28"/>
      <c r="B47" s="81"/>
      <c r="C47" s="29"/>
      <c r="D47" s="5">
        <f t="shared" si="3"/>
      </c>
      <c r="E47" s="33"/>
      <c r="F47" s="12">
        <v>46</v>
      </c>
      <c r="G47" s="40" t="str">
        <f>'決算書'!C49</f>
        <v>青控除前(34+39-45)</v>
      </c>
      <c r="H47" s="54">
        <f>IF(ISERROR(H35+H40-H46)=TRUE,0,(H35+H40-H46))</f>
        <v>7000</v>
      </c>
      <c r="I47" s="14"/>
      <c r="K47"/>
      <c r="L47"/>
      <c r="M47"/>
      <c r="N47"/>
      <c r="O47"/>
      <c r="P47"/>
      <c r="Q47"/>
      <c r="R47"/>
      <c r="S47"/>
      <c r="T47"/>
      <c r="U47"/>
      <c r="V47"/>
    </row>
    <row r="48" spans="1:22" ht="18.75" thickBot="1">
      <c r="A48" s="28"/>
      <c r="B48" s="81"/>
      <c r="C48" s="29"/>
      <c r="D48" s="5">
        <f t="shared" si="3"/>
      </c>
      <c r="E48" s="33"/>
      <c r="F48" s="12">
        <v>47</v>
      </c>
      <c r="G48" s="43" t="str">
        <f>'決算書'!C50</f>
        <v>青色控除</v>
      </c>
      <c r="H48" s="54">
        <v>0</v>
      </c>
      <c r="I48" s="14"/>
      <c r="K48"/>
      <c r="L48"/>
      <c r="M48"/>
      <c r="N48"/>
      <c r="O48"/>
      <c r="P48"/>
      <c r="Q48"/>
      <c r="R48"/>
      <c r="S48"/>
      <c r="T48"/>
      <c r="U48"/>
      <c r="V48"/>
    </row>
    <row r="49" spans="1:22" ht="18.75" thickBot="1">
      <c r="A49" s="28"/>
      <c r="B49" s="81"/>
      <c r="C49" s="29"/>
      <c r="D49" s="5">
        <f t="shared" si="3"/>
      </c>
      <c r="E49" s="33"/>
      <c r="F49" s="12">
        <v>48</v>
      </c>
      <c r="G49" s="40" t="str">
        <f>'決算書'!C51</f>
        <v>所得金額(46-47)</v>
      </c>
      <c r="H49" s="54">
        <f>IF(ISERROR(H47-H48)=TRUE,0,(H47-H48))</f>
        <v>7000</v>
      </c>
      <c r="I49" s="14"/>
      <c r="K49"/>
      <c r="L49"/>
      <c r="M49"/>
      <c r="N49"/>
      <c r="O49"/>
      <c r="P49"/>
      <c r="Q49"/>
      <c r="R49"/>
      <c r="S49"/>
      <c r="T49"/>
      <c r="U49"/>
      <c r="V49"/>
    </row>
    <row r="50" spans="1:22" ht="18.75" thickBot="1">
      <c r="A50" s="28"/>
      <c r="B50" s="81"/>
      <c r="C50" s="29"/>
      <c r="D50" s="5">
        <f t="shared" si="3"/>
      </c>
      <c r="E50" s="33"/>
      <c r="F50" s="12">
        <v>49</v>
      </c>
      <c r="G50" s="44" t="str">
        <f>'決算書'!C52</f>
        <v>売掛金</v>
      </c>
      <c r="H50" s="76">
        <v>0</v>
      </c>
      <c r="I50" s="14"/>
      <c r="K50"/>
      <c r="L50"/>
      <c r="M50"/>
      <c r="N50"/>
      <c r="O50"/>
      <c r="P50"/>
      <c r="Q50"/>
      <c r="R50"/>
      <c r="S50"/>
      <c r="T50"/>
      <c r="U50"/>
      <c r="V50"/>
    </row>
    <row r="51" spans="1:22" ht="18.75" thickBot="1">
      <c r="A51" s="28"/>
      <c r="B51" s="81"/>
      <c r="C51" s="29"/>
      <c r="D51" s="5">
        <f aca="true" t="shared" si="4" ref="D51:D66">IF(OR(C51&lt;1,C51=2,C51&gt;52,(AND(C51&gt;32,C51&lt;40)),(AND(C51&gt;40,C51&lt;50)),(AND(C51&gt;3,C51&lt;8))),"",VLOOKUP(C51,$F$2:$G$53,2))</f>
      </c>
      <c r="E51" s="33"/>
      <c r="F51" s="12">
        <v>50</v>
      </c>
      <c r="G51" s="45" t="str">
        <f>'決算書'!C53</f>
        <v>入金</v>
      </c>
      <c r="H51" s="62">
        <f>SUMIF($C$2:$C$201,F51,$E$2:$E$201)</f>
        <v>0</v>
      </c>
      <c r="I51" s="14"/>
      <c r="K51"/>
      <c r="L51"/>
      <c r="M51"/>
      <c r="N51"/>
      <c r="O51"/>
      <c r="P51"/>
      <c r="Q51"/>
      <c r="R51"/>
      <c r="S51"/>
      <c r="T51"/>
      <c r="U51"/>
      <c r="V51"/>
    </row>
    <row r="52" spans="1:22" ht="18.75" thickBot="1">
      <c r="A52" s="28"/>
      <c r="B52" s="81"/>
      <c r="C52" s="29"/>
      <c r="D52" s="5">
        <f t="shared" si="4"/>
      </c>
      <c r="E52" s="33"/>
      <c r="F52" s="78">
        <v>51</v>
      </c>
      <c r="G52" s="80" t="str">
        <f>'決算書'!C54</f>
        <v>元金</v>
      </c>
      <c r="H52" s="79">
        <f>SUMIF($C$2:$C$202,F52,$E$2:$E$202)</f>
        <v>0</v>
      </c>
      <c r="I52" s="14"/>
      <c r="K52"/>
      <c r="L52"/>
      <c r="M52"/>
      <c r="N52"/>
      <c r="O52"/>
      <c r="P52"/>
      <c r="Q52"/>
      <c r="R52"/>
      <c r="S52"/>
      <c r="T52"/>
      <c r="U52"/>
      <c r="V52"/>
    </row>
    <row r="53" spans="1:22" ht="18.75" thickBot="1">
      <c r="A53" s="28"/>
      <c r="B53" s="81"/>
      <c r="C53" s="29"/>
      <c r="D53" s="5">
        <f t="shared" si="4"/>
      </c>
      <c r="E53" s="33"/>
      <c r="F53" s="78">
        <v>52</v>
      </c>
      <c r="G53" s="45" t="str">
        <f>'決算書'!C55</f>
        <v>借入</v>
      </c>
      <c r="H53" s="79">
        <f>SUMIF($C$2:$C$202,F53,$E$2:$E$202)</f>
        <v>0</v>
      </c>
      <c r="I53" s="14"/>
      <c r="K53"/>
      <c r="L53"/>
      <c r="M53"/>
      <c r="N53"/>
      <c r="O53"/>
      <c r="P53"/>
      <c r="Q53"/>
      <c r="R53"/>
      <c r="S53"/>
      <c r="T53"/>
      <c r="U53"/>
      <c r="V53"/>
    </row>
    <row r="54" spans="1:22" ht="18">
      <c r="A54" s="28"/>
      <c r="B54" s="81"/>
      <c r="C54" s="29"/>
      <c r="D54" s="5">
        <f t="shared" si="4"/>
      </c>
      <c r="E54" s="33"/>
      <c r="I54" s="14"/>
      <c r="K54"/>
      <c r="L54"/>
      <c r="M54"/>
      <c r="N54"/>
      <c r="O54"/>
      <c r="P54"/>
      <c r="Q54"/>
      <c r="R54"/>
      <c r="S54"/>
      <c r="T54"/>
      <c r="U54"/>
      <c r="V54"/>
    </row>
    <row r="55" spans="1:22" ht="18">
      <c r="A55" s="28"/>
      <c r="B55" s="81"/>
      <c r="C55" s="29"/>
      <c r="D55" s="5">
        <f t="shared" si="4"/>
      </c>
      <c r="E55" s="33"/>
      <c r="I55" s="14"/>
      <c r="K55"/>
      <c r="L55"/>
      <c r="M55"/>
      <c r="N55"/>
      <c r="O55"/>
      <c r="P55"/>
      <c r="Q55"/>
      <c r="R55"/>
      <c r="S55"/>
      <c r="T55"/>
      <c r="U55"/>
      <c r="V55"/>
    </row>
    <row r="56" spans="1:22" ht="18">
      <c r="A56" s="28"/>
      <c r="B56" s="81"/>
      <c r="C56" s="29"/>
      <c r="D56" s="5">
        <f t="shared" si="4"/>
      </c>
      <c r="E56" s="33"/>
      <c r="I56" s="14"/>
      <c r="K56"/>
      <c r="L56"/>
      <c r="M56"/>
      <c r="N56"/>
      <c r="O56"/>
      <c r="P56"/>
      <c r="Q56"/>
      <c r="R56"/>
      <c r="S56"/>
      <c r="T56"/>
      <c r="U56"/>
      <c r="V56"/>
    </row>
    <row r="57" spans="1:22" ht="18">
      <c r="A57" s="28"/>
      <c r="B57" s="81"/>
      <c r="C57" s="29"/>
      <c r="D57" s="5">
        <f t="shared" si="4"/>
      </c>
      <c r="E57" s="33"/>
      <c r="I57" s="14"/>
      <c r="K57"/>
      <c r="L57"/>
      <c r="M57"/>
      <c r="N57"/>
      <c r="O57"/>
      <c r="P57"/>
      <c r="Q57"/>
      <c r="R57"/>
      <c r="S57"/>
      <c r="T57"/>
      <c r="U57"/>
      <c r="V57"/>
    </row>
    <row r="58" spans="1:22" ht="18">
      <c r="A58" s="28"/>
      <c r="B58" s="81"/>
      <c r="C58" s="29"/>
      <c r="D58" s="5">
        <f t="shared" si="4"/>
      </c>
      <c r="E58" s="33"/>
      <c r="I58" s="14"/>
      <c r="K58"/>
      <c r="L58"/>
      <c r="M58"/>
      <c r="N58"/>
      <c r="O58"/>
      <c r="P58"/>
      <c r="Q58"/>
      <c r="R58"/>
      <c r="S58"/>
      <c r="T58"/>
      <c r="U58"/>
      <c r="V58"/>
    </row>
    <row r="59" spans="1:22" ht="18">
      <c r="A59" s="28"/>
      <c r="B59" s="81"/>
      <c r="C59" s="29"/>
      <c r="D59" s="5">
        <f t="shared" si="4"/>
      </c>
      <c r="E59" s="33"/>
      <c r="I59" s="14"/>
      <c r="K59"/>
      <c r="L59"/>
      <c r="M59"/>
      <c r="N59"/>
      <c r="O59"/>
      <c r="P59"/>
      <c r="Q59"/>
      <c r="R59"/>
      <c r="S59"/>
      <c r="T59"/>
      <c r="U59"/>
      <c r="V59"/>
    </row>
    <row r="60" spans="1:22" ht="18">
      <c r="A60" s="28"/>
      <c r="B60" s="81"/>
      <c r="C60" s="29"/>
      <c r="D60" s="5">
        <f t="shared" si="4"/>
      </c>
      <c r="E60" s="33"/>
      <c r="I60" s="14"/>
      <c r="K60"/>
      <c r="L60"/>
      <c r="M60"/>
      <c r="N60"/>
      <c r="O60"/>
      <c r="P60"/>
      <c r="Q60"/>
      <c r="R60"/>
      <c r="S60"/>
      <c r="T60"/>
      <c r="U60"/>
      <c r="V60"/>
    </row>
    <row r="61" spans="1:22" ht="18">
      <c r="A61" s="28"/>
      <c r="B61" s="81"/>
      <c r="C61" s="29"/>
      <c r="D61" s="5">
        <f t="shared" si="4"/>
      </c>
      <c r="E61" s="33"/>
      <c r="I61" s="14"/>
      <c r="K61"/>
      <c r="L61"/>
      <c r="M61"/>
      <c r="N61"/>
      <c r="O61"/>
      <c r="P61"/>
      <c r="Q61"/>
      <c r="R61"/>
      <c r="S61"/>
      <c r="T61"/>
      <c r="U61"/>
      <c r="V61"/>
    </row>
    <row r="62" spans="1:5" ht="18">
      <c r="A62" s="28"/>
      <c r="B62" s="81"/>
      <c r="C62" s="29"/>
      <c r="D62" s="5">
        <f t="shared" si="4"/>
      </c>
      <c r="E62" s="33"/>
    </row>
    <row r="63" spans="1:5" ht="18">
      <c r="A63" s="28"/>
      <c r="B63" s="81"/>
      <c r="C63" s="29"/>
      <c r="D63" s="5">
        <f t="shared" si="4"/>
      </c>
      <c r="E63" s="33"/>
    </row>
    <row r="64" spans="1:5" ht="18">
      <c r="A64" s="28"/>
      <c r="B64" s="81"/>
      <c r="C64" s="29"/>
      <c r="D64" s="5">
        <f t="shared" si="4"/>
      </c>
      <c r="E64" s="33"/>
    </row>
    <row r="65" spans="1:5" ht="18">
      <c r="A65" s="28"/>
      <c r="B65" s="81"/>
      <c r="C65" s="29"/>
      <c r="D65" s="5">
        <f t="shared" si="4"/>
      </c>
      <c r="E65" s="33"/>
    </row>
    <row r="66" spans="1:5" ht="18">
      <c r="A66" s="28"/>
      <c r="B66" s="81"/>
      <c r="C66" s="29"/>
      <c r="D66" s="5">
        <f t="shared" si="4"/>
      </c>
      <c r="E66" s="33"/>
    </row>
    <row r="67" spans="1:5" ht="18">
      <c r="A67" s="28"/>
      <c r="B67" s="81"/>
      <c r="C67" s="29"/>
      <c r="D67" s="5">
        <f aca="true" t="shared" si="5" ref="D67:D82">IF(OR(C67&lt;1,C67=2,C67&gt;52,(AND(C67&gt;32,C67&lt;40)),(AND(C67&gt;40,C67&lt;50)),(AND(C67&gt;3,C67&lt;8))),"",VLOOKUP(C67,$F$2:$G$53,2))</f>
      </c>
      <c r="E67" s="33"/>
    </row>
    <row r="68" spans="1:5" ht="18">
      <c r="A68" s="28"/>
      <c r="B68" s="81"/>
      <c r="C68" s="29"/>
      <c r="D68" s="5">
        <f t="shared" si="5"/>
      </c>
      <c r="E68" s="33"/>
    </row>
    <row r="69" spans="1:5" ht="18">
      <c r="A69" s="28"/>
      <c r="B69" s="81"/>
      <c r="C69" s="29"/>
      <c r="D69" s="5">
        <f t="shared" si="5"/>
      </c>
      <c r="E69" s="33"/>
    </row>
    <row r="70" spans="1:5" ht="18">
      <c r="A70" s="28"/>
      <c r="B70" s="81"/>
      <c r="C70" s="29"/>
      <c r="D70" s="5">
        <f t="shared" si="5"/>
      </c>
      <c r="E70" s="33"/>
    </row>
    <row r="71" spans="1:5" ht="18">
      <c r="A71" s="28"/>
      <c r="B71" s="81"/>
      <c r="C71" s="29"/>
      <c r="D71" s="5">
        <f t="shared" si="5"/>
      </c>
      <c r="E71" s="33"/>
    </row>
    <row r="72" spans="1:5" ht="18">
      <c r="A72" s="28"/>
      <c r="B72" s="81"/>
      <c r="C72" s="29"/>
      <c r="D72" s="5">
        <f t="shared" si="5"/>
      </c>
      <c r="E72" s="33"/>
    </row>
    <row r="73" spans="1:5" ht="18">
      <c r="A73" s="28"/>
      <c r="B73" s="81"/>
      <c r="C73" s="29"/>
      <c r="D73" s="5">
        <f t="shared" si="5"/>
      </c>
      <c r="E73" s="33"/>
    </row>
    <row r="74" spans="1:5" ht="18">
      <c r="A74" s="28"/>
      <c r="B74" s="81"/>
      <c r="C74" s="29"/>
      <c r="D74" s="5">
        <f t="shared" si="5"/>
      </c>
      <c r="E74" s="33"/>
    </row>
    <row r="75" spans="1:5" ht="18">
      <c r="A75" s="28"/>
      <c r="B75" s="81"/>
      <c r="C75" s="29"/>
      <c r="D75" s="5">
        <f t="shared" si="5"/>
      </c>
      <c r="E75" s="33"/>
    </row>
    <row r="76" spans="1:5" ht="18">
      <c r="A76" s="28"/>
      <c r="B76" s="81"/>
      <c r="C76" s="29"/>
      <c r="D76" s="5">
        <f t="shared" si="5"/>
      </c>
      <c r="E76" s="33"/>
    </row>
    <row r="77" spans="1:5" ht="18">
      <c r="A77" s="28"/>
      <c r="B77" s="81"/>
      <c r="C77" s="29"/>
      <c r="D77" s="5">
        <f t="shared" si="5"/>
      </c>
      <c r="E77" s="33"/>
    </row>
    <row r="78" spans="1:5" ht="18">
      <c r="A78" s="28"/>
      <c r="B78" s="81"/>
      <c r="C78" s="29"/>
      <c r="D78" s="5">
        <f t="shared" si="5"/>
      </c>
      <c r="E78" s="33"/>
    </row>
    <row r="79" spans="1:5" ht="18">
      <c r="A79" s="28"/>
      <c r="B79" s="81"/>
      <c r="C79" s="29"/>
      <c r="D79" s="5">
        <f t="shared" si="5"/>
      </c>
      <c r="E79" s="33"/>
    </row>
    <row r="80" spans="1:5" ht="18">
      <c r="A80" s="28"/>
      <c r="B80" s="81"/>
      <c r="C80" s="29"/>
      <c r="D80" s="5">
        <f t="shared" si="5"/>
      </c>
      <c r="E80" s="33"/>
    </row>
    <row r="81" spans="1:5" ht="18">
      <c r="A81" s="28"/>
      <c r="B81" s="81"/>
      <c r="C81" s="29"/>
      <c r="D81" s="5">
        <f t="shared" si="5"/>
      </c>
      <c r="E81" s="33"/>
    </row>
    <row r="82" spans="1:5" ht="18">
      <c r="A82" s="28"/>
      <c r="B82" s="81"/>
      <c r="C82" s="29"/>
      <c r="D82" s="5">
        <f t="shared" si="5"/>
      </c>
      <c r="E82" s="33"/>
    </row>
    <row r="83" spans="1:5" ht="18">
      <c r="A83" s="28"/>
      <c r="B83" s="81"/>
      <c r="C83" s="29"/>
      <c r="D83" s="5">
        <f aca="true" t="shared" si="6" ref="D83:D98">IF(OR(C83&lt;1,C83=2,C83&gt;52,(AND(C83&gt;32,C83&lt;40)),(AND(C83&gt;40,C83&lt;50)),(AND(C83&gt;3,C83&lt;8))),"",VLOOKUP(C83,$F$2:$G$53,2))</f>
      </c>
      <c r="E83" s="33"/>
    </row>
    <row r="84" spans="1:5" ht="18">
      <c r="A84" s="28"/>
      <c r="B84" s="81"/>
      <c r="C84" s="29"/>
      <c r="D84" s="5">
        <f t="shared" si="6"/>
      </c>
      <c r="E84" s="33"/>
    </row>
    <row r="85" spans="1:5" ht="18">
      <c r="A85" s="28"/>
      <c r="B85" s="81"/>
      <c r="C85" s="29"/>
      <c r="D85" s="5">
        <f t="shared" si="6"/>
      </c>
      <c r="E85" s="33"/>
    </row>
    <row r="86" spans="1:5" ht="18">
      <c r="A86" s="28"/>
      <c r="B86" s="81"/>
      <c r="C86" s="29"/>
      <c r="D86" s="5">
        <f t="shared" si="6"/>
      </c>
      <c r="E86" s="33"/>
    </row>
    <row r="87" spans="1:5" ht="18">
      <c r="A87" s="28"/>
      <c r="B87" s="81"/>
      <c r="C87" s="29"/>
      <c r="D87" s="5">
        <f t="shared" si="6"/>
      </c>
      <c r="E87" s="33"/>
    </row>
    <row r="88" spans="1:5" ht="18">
      <c r="A88" s="28"/>
      <c r="B88" s="81"/>
      <c r="C88" s="29"/>
      <c r="D88" s="5">
        <f t="shared" si="6"/>
      </c>
      <c r="E88" s="33"/>
    </row>
    <row r="89" spans="1:5" ht="18">
      <c r="A89" s="28"/>
      <c r="B89" s="81"/>
      <c r="C89" s="29"/>
      <c r="D89" s="5">
        <f t="shared" si="6"/>
      </c>
      <c r="E89" s="33"/>
    </row>
    <row r="90" spans="1:5" ht="18">
      <c r="A90" s="28"/>
      <c r="B90" s="81"/>
      <c r="C90" s="29"/>
      <c r="D90" s="5">
        <f t="shared" si="6"/>
      </c>
      <c r="E90" s="33"/>
    </row>
    <row r="91" spans="1:5" ht="18">
      <c r="A91" s="28"/>
      <c r="B91" s="81"/>
      <c r="C91" s="29"/>
      <c r="D91" s="5">
        <f t="shared" si="6"/>
      </c>
      <c r="E91" s="33"/>
    </row>
    <row r="92" spans="1:5" ht="18">
      <c r="A92" s="28"/>
      <c r="B92" s="81"/>
      <c r="C92" s="29"/>
      <c r="D92" s="5">
        <f t="shared" si="6"/>
      </c>
      <c r="E92" s="33"/>
    </row>
    <row r="93" spans="1:5" ht="18">
      <c r="A93" s="28"/>
      <c r="B93" s="81"/>
      <c r="C93" s="29"/>
      <c r="D93" s="5">
        <f t="shared" si="6"/>
      </c>
      <c r="E93" s="33"/>
    </row>
    <row r="94" spans="1:5" ht="18">
      <c r="A94" s="28"/>
      <c r="B94" s="81"/>
      <c r="C94" s="29"/>
      <c r="D94" s="5">
        <f t="shared" si="6"/>
      </c>
      <c r="E94" s="33"/>
    </row>
    <row r="95" spans="1:5" ht="18">
      <c r="A95" s="28"/>
      <c r="B95" s="81"/>
      <c r="C95" s="29"/>
      <c r="D95" s="5">
        <f t="shared" si="6"/>
      </c>
      <c r="E95" s="33"/>
    </row>
    <row r="96" spans="1:5" ht="18">
      <c r="A96" s="28"/>
      <c r="B96" s="81"/>
      <c r="C96" s="29"/>
      <c r="D96" s="5">
        <f t="shared" si="6"/>
      </c>
      <c r="E96" s="33"/>
    </row>
    <row r="97" spans="1:5" ht="18">
      <c r="A97" s="28"/>
      <c r="B97" s="81"/>
      <c r="C97" s="29"/>
      <c r="D97" s="5">
        <f t="shared" si="6"/>
      </c>
      <c r="E97" s="33"/>
    </row>
    <row r="98" spans="1:5" ht="18">
      <c r="A98" s="28"/>
      <c r="B98" s="81"/>
      <c r="C98" s="29"/>
      <c r="D98" s="5">
        <f t="shared" si="6"/>
      </c>
      <c r="E98" s="33"/>
    </row>
    <row r="99" spans="1:5" ht="18">
      <c r="A99" s="28"/>
      <c r="B99" s="81"/>
      <c r="C99" s="29"/>
      <c r="D99" s="5">
        <f aca="true" t="shared" si="7" ref="D99:D114">IF(OR(C99&lt;1,C99=2,C99&gt;52,(AND(C99&gt;32,C99&lt;40)),(AND(C99&gt;40,C99&lt;50)),(AND(C99&gt;3,C99&lt;8))),"",VLOOKUP(C99,$F$2:$G$53,2))</f>
      </c>
      <c r="E99" s="33"/>
    </row>
    <row r="100" spans="1:5" ht="18">
      <c r="A100" s="28"/>
      <c r="B100" s="81"/>
      <c r="C100" s="29"/>
      <c r="D100" s="5">
        <f t="shared" si="7"/>
      </c>
      <c r="E100" s="33"/>
    </row>
    <row r="101" spans="1:5" ht="18">
      <c r="A101" s="28"/>
      <c r="B101" s="81"/>
      <c r="C101" s="29"/>
      <c r="D101" s="5">
        <f t="shared" si="7"/>
      </c>
      <c r="E101" s="33"/>
    </row>
    <row r="102" spans="1:5" ht="18">
      <c r="A102" s="28"/>
      <c r="B102" s="81"/>
      <c r="C102" s="29"/>
      <c r="D102" s="5">
        <f t="shared" si="7"/>
      </c>
      <c r="E102" s="33"/>
    </row>
    <row r="103" spans="1:5" ht="18">
      <c r="A103" s="28"/>
      <c r="B103" s="81"/>
      <c r="C103" s="29"/>
      <c r="D103" s="5">
        <f t="shared" si="7"/>
      </c>
      <c r="E103" s="33"/>
    </row>
    <row r="104" spans="1:5" ht="18">
      <c r="A104" s="28"/>
      <c r="B104" s="81"/>
      <c r="C104" s="29"/>
      <c r="D104" s="5">
        <f t="shared" si="7"/>
      </c>
      <c r="E104" s="33"/>
    </row>
    <row r="105" spans="1:5" ht="18">
      <c r="A105" s="28"/>
      <c r="B105" s="81"/>
      <c r="C105" s="29"/>
      <c r="D105" s="5">
        <f t="shared" si="7"/>
      </c>
      <c r="E105" s="33"/>
    </row>
    <row r="106" spans="1:5" ht="18">
      <c r="A106" s="28"/>
      <c r="B106" s="81"/>
      <c r="C106" s="29"/>
      <c r="D106" s="5">
        <f t="shared" si="7"/>
      </c>
      <c r="E106" s="33"/>
    </row>
    <row r="107" spans="1:5" ht="18">
      <c r="A107" s="28"/>
      <c r="B107" s="81"/>
      <c r="C107" s="29"/>
      <c r="D107" s="5">
        <f t="shared" si="7"/>
      </c>
      <c r="E107" s="33"/>
    </row>
    <row r="108" spans="1:5" ht="18">
      <c r="A108" s="28"/>
      <c r="B108" s="81"/>
      <c r="C108" s="29"/>
      <c r="D108" s="5">
        <f t="shared" si="7"/>
      </c>
      <c r="E108" s="33"/>
    </row>
    <row r="109" spans="1:5" ht="18">
      <c r="A109" s="28"/>
      <c r="B109" s="81"/>
      <c r="C109" s="29"/>
      <c r="D109" s="5">
        <f t="shared" si="7"/>
      </c>
      <c r="E109" s="33"/>
    </row>
    <row r="110" spans="1:5" ht="18">
      <c r="A110" s="28"/>
      <c r="B110" s="81"/>
      <c r="C110" s="29"/>
      <c r="D110" s="5">
        <f t="shared" si="7"/>
      </c>
      <c r="E110" s="33"/>
    </row>
    <row r="111" spans="1:5" ht="18">
      <c r="A111" s="28"/>
      <c r="B111" s="81"/>
      <c r="C111" s="29"/>
      <c r="D111" s="5">
        <f t="shared" si="7"/>
      </c>
      <c r="E111" s="33"/>
    </row>
    <row r="112" spans="1:5" ht="18">
      <c r="A112" s="28"/>
      <c r="B112" s="81"/>
      <c r="C112" s="29"/>
      <c r="D112" s="5">
        <f t="shared" si="7"/>
      </c>
      <c r="E112" s="33"/>
    </row>
    <row r="113" spans="1:5" ht="18">
      <c r="A113" s="28"/>
      <c r="B113" s="81"/>
      <c r="C113" s="29"/>
      <c r="D113" s="5">
        <f t="shared" si="7"/>
      </c>
      <c r="E113" s="33"/>
    </row>
    <row r="114" spans="1:5" ht="18">
      <c r="A114" s="28"/>
      <c r="B114" s="81"/>
      <c r="C114" s="29"/>
      <c r="D114" s="5">
        <f t="shared" si="7"/>
      </c>
      <c r="E114" s="33"/>
    </row>
    <row r="115" spans="1:5" ht="18">
      <c r="A115" s="28"/>
      <c r="B115" s="81"/>
      <c r="C115" s="29"/>
      <c r="D115" s="5">
        <f aca="true" t="shared" si="8" ref="D115:D130">IF(OR(C115&lt;1,C115=2,C115&gt;52,(AND(C115&gt;32,C115&lt;40)),(AND(C115&gt;40,C115&lt;50)),(AND(C115&gt;3,C115&lt;8))),"",VLOOKUP(C115,$F$2:$G$53,2))</f>
      </c>
      <c r="E115" s="33"/>
    </row>
    <row r="116" spans="1:5" ht="18">
      <c r="A116" s="28"/>
      <c r="B116" s="81"/>
      <c r="C116" s="29"/>
      <c r="D116" s="5">
        <f t="shared" si="8"/>
      </c>
      <c r="E116" s="33"/>
    </row>
    <row r="117" spans="1:5" ht="18">
      <c r="A117" s="28"/>
      <c r="B117" s="81"/>
      <c r="C117" s="29"/>
      <c r="D117" s="5">
        <f t="shared" si="8"/>
      </c>
      <c r="E117" s="33"/>
    </row>
    <row r="118" spans="1:5" ht="18">
      <c r="A118" s="28"/>
      <c r="B118" s="81"/>
      <c r="C118" s="29"/>
      <c r="D118" s="5">
        <f t="shared" si="8"/>
      </c>
      <c r="E118" s="33"/>
    </row>
    <row r="119" spans="1:5" ht="18">
      <c r="A119" s="28"/>
      <c r="B119" s="81"/>
      <c r="C119" s="29"/>
      <c r="D119" s="5">
        <f t="shared" si="8"/>
      </c>
      <c r="E119" s="33"/>
    </row>
    <row r="120" spans="1:5" ht="18">
      <c r="A120" s="28"/>
      <c r="B120" s="81"/>
      <c r="C120" s="29"/>
      <c r="D120" s="5">
        <f t="shared" si="8"/>
      </c>
      <c r="E120" s="33"/>
    </row>
    <row r="121" spans="1:5" ht="18">
      <c r="A121" s="28"/>
      <c r="B121" s="81"/>
      <c r="C121" s="29"/>
      <c r="D121" s="5">
        <f t="shared" si="8"/>
      </c>
      <c r="E121" s="33"/>
    </row>
    <row r="122" spans="1:5" ht="18">
      <c r="A122" s="28"/>
      <c r="B122" s="81"/>
      <c r="C122" s="29"/>
      <c r="D122" s="5">
        <f t="shared" si="8"/>
      </c>
      <c r="E122" s="33"/>
    </row>
    <row r="123" spans="1:5" ht="18">
      <c r="A123" s="28"/>
      <c r="B123" s="81"/>
      <c r="C123" s="29"/>
      <c r="D123" s="5">
        <f t="shared" si="8"/>
      </c>
      <c r="E123" s="33"/>
    </row>
    <row r="124" spans="1:5" ht="18">
      <c r="A124" s="28"/>
      <c r="B124" s="81"/>
      <c r="C124" s="29"/>
      <c r="D124" s="5">
        <f t="shared" si="8"/>
      </c>
      <c r="E124" s="33"/>
    </row>
    <row r="125" spans="1:5" ht="18">
      <c r="A125" s="28"/>
      <c r="B125" s="81"/>
      <c r="C125" s="29"/>
      <c r="D125" s="5">
        <f t="shared" si="8"/>
      </c>
      <c r="E125" s="33"/>
    </row>
    <row r="126" spans="1:5" ht="18">
      <c r="A126" s="28"/>
      <c r="B126" s="81"/>
      <c r="C126" s="29"/>
      <c r="D126" s="5">
        <f t="shared" si="8"/>
      </c>
      <c r="E126" s="33"/>
    </row>
    <row r="127" spans="1:5" ht="18">
      <c r="A127" s="28"/>
      <c r="B127" s="81"/>
      <c r="C127" s="29"/>
      <c r="D127" s="5">
        <f t="shared" si="8"/>
      </c>
      <c r="E127" s="33"/>
    </row>
    <row r="128" spans="1:5" ht="18">
      <c r="A128" s="28"/>
      <c r="B128" s="81"/>
      <c r="C128" s="29"/>
      <c r="D128" s="5">
        <f t="shared" si="8"/>
      </c>
      <c r="E128" s="33"/>
    </row>
    <row r="129" spans="1:5" ht="18">
      <c r="A129" s="28"/>
      <c r="B129" s="81"/>
      <c r="C129" s="29"/>
      <c r="D129" s="5">
        <f t="shared" si="8"/>
      </c>
      <c r="E129" s="33"/>
    </row>
    <row r="130" spans="1:5" ht="18">
      <c r="A130" s="28"/>
      <c r="B130" s="81"/>
      <c r="C130" s="29"/>
      <c r="D130" s="5">
        <f t="shared" si="8"/>
      </c>
      <c r="E130" s="33"/>
    </row>
    <row r="131" spans="1:5" ht="18">
      <c r="A131" s="28"/>
      <c r="B131" s="81"/>
      <c r="C131" s="29"/>
      <c r="D131" s="5">
        <f aca="true" t="shared" si="9" ref="D131:D146">IF(OR(C131&lt;1,C131=2,C131&gt;52,(AND(C131&gt;32,C131&lt;40)),(AND(C131&gt;40,C131&lt;50)),(AND(C131&gt;3,C131&lt;8))),"",VLOOKUP(C131,$F$2:$G$53,2))</f>
      </c>
      <c r="E131" s="33"/>
    </row>
    <row r="132" spans="1:5" ht="18">
      <c r="A132" s="28"/>
      <c r="B132" s="81"/>
      <c r="C132" s="29"/>
      <c r="D132" s="5">
        <f t="shared" si="9"/>
      </c>
      <c r="E132" s="33"/>
    </row>
    <row r="133" spans="1:5" ht="18">
      <c r="A133" s="28"/>
      <c r="B133" s="81"/>
      <c r="C133" s="29"/>
      <c r="D133" s="5">
        <f t="shared" si="9"/>
      </c>
      <c r="E133" s="33"/>
    </row>
    <row r="134" spans="1:5" ht="18">
      <c r="A134" s="28"/>
      <c r="B134" s="81"/>
      <c r="C134" s="29"/>
      <c r="D134" s="5">
        <f t="shared" si="9"/>
      </c>
      <c r="E134" s="33"/>
    </row>
    <row r="135" spans="1:5" ht="18">
      <c r="A135" s="28"/>
      <c r="B135" s="81"/>
      <c r="C135" s="29"/>
      <c r="D135" s="5">
        <f t="shared" si="9"/>
      </c>
      <c r="E135" s="33"/>
    </row>
    <row r="136" spans="1:5" ht="18">
      <c r="A136" s="28"/>
      <c r="B136" s="81"/>
      <c r="C136" s="29"/>
      <c r="D136" s="5">
        <f t="shared" si="9"/>
      </c>
      <c r="E136" s="33"/>
    </row>
    <row r="137" spans="1:5" ht="18">
      <c r="A137" s="28"/>
      <c r="B137" s="81"/>
      <c r="C137" s="29"/>
      <c r="D137" s="5">
        <f t="shared" si="9"/>
      </c>
      <c r="E137" s="33"/>
    </row>
    <row r="138" spans="1:5" ht="18">
      <c r="A138" s="28"/>
      <c r="B138" s="81"/>
      <c r="C138" s="29"/>
      <c r="D138" s="5">
        <f t="shared" si="9"/>
      </c>
      <c r="E138" s="33"/>
    </row>
    <row r="139" spans="1:5" ht="18">
      <c r="A139" s="28"/>
      <c r="B139" s="81"/>
      <c r="C139" s="29"/>
      <c r="D139" s="5">
        <f t="shared" si="9"/>
      </c>
      <c r="E139" s="33"/>
    </row>
    <row r="140" spans="1:5" ht="18">
      <c r="A140" s="28"/>
      <c r="B140" s="81"/>
      <c r="C140" s="29"/>
      <c r="D140" s="5">
        <f t="shared" si="9"/>
      </c>
      <c r="E140" s="33"/>
    </row>
    <row r="141" spans="1:5" ht="18">
      <c r="A141" s="28"/>
      <c r="B141" s="81"/>
      <c r="C141" s="29"/>
      <c r="D141" s="5">
        <f t="shared" si="9"/>
      </c>
      <c r="E141" s="33"/>
    </row>
    <row r="142" spans="1:5" ht="18">
      <c r="A142" s="28"/>
      <c r="B142" s="81"/>
      <c r="C142" s="29"/>
      <c r="D142" s="5">
        <f t="shared" si="9"/>
      </c>
      <c r="E142" s="33"/>
    </row>
    <row r="143" spans="1:5" ht="18">
      <c r="A143" s="28"/>
      <c r="B143" s="81"/>
      <c r="C143" s="29"/>
      <c r="D143" s="5">
        <f t="shared" si="9"/>
      </c>
      <c r="E143" s="33"/>
    </row>
    <row r="144" spans="1:5" ht="18">
      <c r="A144" s="28"/>
      <c r="B144" s="81"/>
      <c r="C144" s="29"/>
      <c r="D144" s="5">
        <f t="shared" si="9"/>
      </c>
      <c r="E144" s="33"/>
    </row>
    <row r="145" spans="1:5" ht="18">
      <c r="A145" s="28"/>
      <c r="B145" s="81"/>
      <c r="C145" s="29"/>
      <c r="D145" s="5">
        <f t="shared" si="9"/>
      </c>
      <c r="E145" s="33"/>
    </row>
    <row r="146" spans="1:5" ht="18">
      <c r="A146" s="28"/>
      <c r="B146" s="81"/>
      <c r="C146" s="29"/>
      <c r="D146" s="5">
        <f t="shared" si="9"/>
      </c>
      <c r="E146" s="33"/>
    </row>
    <row r="147" spans="1:5" ht="18">
      <c r="A147" s="28"/>
      <c r="B147" s="81"/>
      <c r="C147" s="29"/>
      <c r="D147" s="5">
        <f aca="true" t="shared" si="10" ref="D147:D162">IF(OR(C147&lt;1,C147=2,C147&gt;52,(AND(C147&gt;32,C147&lt;40)),(AND(C147&gt;40,C147&lt;50)),(AND(C147&gt;3,C147&lt;8))),"",VLOOKUP(C147,$F$2:$G$53,2))</f>
      </c>
      <c r="E147" s="33"/>
    </row>
    <row r="148" spans="1:5" ht="18">
      <c r="A148" s="28"/>
      <c r="B148" s="81"/>
      <c r="C148" s="29"/>
      <c r="D148" s="5">
        <f t="shared" si="10"/>
      </c>
      <c r="E148" s="33"/>
    </row>
    <row r="149" spans="1:5" ht="18">
      <c r="A149" s="28"/>
      <c r="B149" s="81"/>
      <c r="C149" s="29"/>
      <c r="D149" s="5">
        <f t="shared" si="10"/>
      </c>
      <c r="E149" s="33"/>
    </row>
    <row r="150" spans="1:5" ht="18">
      <c r="A150" s="28"/>
      <c r="B150" s="81"/>
      <c r="C150" s="29"/>
      <c r="D150" s="5">
        <f t="shared" si="10"/>
      </c>
      <c r="E150" s="33"/>
    </row>
    <row r="151" spans="1:5" ht="18">
      <c r="A151" s="28"/>
      <c r="B151" s="81"/>
      <c r="C151" s="29"/>
      <c r="D151" s="5">
        <f t="shared" si="10"/>
      </c>
      <c r="E151" s="33"/>
    </row>
    <row r="152" spans="1:5" ht="18">
      <c r="A152" s="28"/>
      <c r="B152" s="81"/>
      <c r="C152" s="29"/>
      <c r="D152" s="5">
        <f t="shared" si="10"/>
      </c>
      <c r="E152" s="33"/>
    </row>
    <row r="153" spans="1:5" ht="18">
      <c r="A153" s="28"/>
      <c r="B153" s="81"/>
      <c r="C153" s="29"/>
      <c r="D153" s="5">
        <f t="shared" si="10"/>
      </c>
      <c r="E153" s="33"/>
    </row>
    <row r="154" spans="1:5" ht="18">
      <c r="A154" s="28"/>
      <c r="D154" s="5">
        <f t="shared" si="10"/>
      </c>
      <c r="E154" s="33"/>
    </row>
    <row r="155" spans="1:5" ht="18">
      <c r="A155" s="28"/>
      <c r="D155" s="5">
        <f t="shared" si="10"/>
      </c>
      <c r="E155" s="33"/>
    </row>
    <row r="156" spans="1:5" ht="18">
      <c r="A156" s="28"/>
      <c r="D156" s="5">
        <f t="shared" si="10"/>
      </c>
      <c r="E156" s="33"/>
    </row>
    <row r="157" spans="1:5" ht="18">
      <c r="A157" s="28"/>
      <c r="D157" s="5">
        <f t="shared" si="10"/>
      </c>
      <c r="E157" s="33"/>
    </row>
    <row r="158" spans="1:5" ht="18">
      <c r="A158" s="28"/>
      <c r="D158" s="5">
        <f t="shared" si="10"/>
      </c>
      <c r="E158" s="33"/>
    </row>
    <row r="159" spans="1:5" ht="18">
      <c r="A159" s="28"/>
      <c r="D159" s="5">
        <f t="shared" si="10"/>
      </c>
      <c r="E159" s="33"/>
    </row>
    <row r="160" spans="1:5" ht="18">
      <c r="A160" s="28"/>
      <c r="D160" s="5">
        <f t="shared" si="10"/>
      </c>
      <c r="E160" s="33"/>
    </row>
    <row r="161" spans="1:5" ht="18">
      <c r="A161" s="28"/>
      <c r="D161" s="5">
        <f t="shared" si="10"/>
      </c>
      <c r="E161" s="33"/>
    </row>
    <row r="162" spans="1:5" ht="18">
      <c r="A162" s="28"/>
      <c r="D162" s="5">
        <f t="shared" si="10"/>
      </c>
      <c r="E162" s="33"/>
    </row>
    <row r="163" spans="1:5" ht="18">
      <c r="A163" s="28"/>
      <c r="D163" s="5">
        <f aca="true" t="shared" si="11" ref="D163:D178">IF(OR(C163&lt;1,C163=2,C163&gt;52,(AND(C163&gt;32,C163&lt;40)),(AND(C163&gt;40,C163&lt;50)),(AND(C163&gt;3,C163&lt;8))),"",VLOOKUP(C163,$F$2:$G$53,2))</f>
      </c>
      <c r="E163" s="33"/>
    </row>
    <row r="164" spans="1:5" ht="18">
      <c r="A164" s="28"/>
      <c r="D164" s="5">
        <f t="shared" si="11"/>
      </c>
      <c r="E164" s="33"/>
    </row>
    <row r="165" spans="1:5" ht="18">
      <c r="A165" s="28"/>
      <c r="D165" s="5">
        <f t="shared" si="11"/>
      </c>
      <c r="E165" s="33"/>
    </row>
    <row r="166" spans="1:5" ht="18">
      <c r="A166" s="28"/>
      <c r="D166" s="5">
        <f t="shared" si="11"/>
      </c>
      <c r="E166" s="33"/>
    </row>
    <row r="167" spans="1:5" ht="18">
      <c r="A167" s="28"/>
      <c r="D167" s="5">
        <f t="shared" si="11"/>
      </c>
      <c r="E167" s="33"/>
    </row>
    <row r="168" spans="1:5" ht="18">
      <c r="A168" s="28"/>
      <c r="D168" s="5">
        <f t="shared" si="11"/>
      </c>
      <c r="E168" s="33"/>
    </row>
    <row r="169" spans="1:5" ht="18">
      <c r="A169" s="28"/>
      <c r="D169" s="5">
        <f t="shared" si="11"/>
      </c>
      <c r="E169" s="33"/>
    </row>
    <row r="170" spans="1:5" ht="18">
      <c r="A170" s="28"/>
      <c r="D170" s="5">
        <f t="shared" si="11"/>
      </c>
      <c r="E170" s="33"/>
    </row>
    <row r="171" spans="1:5" ht="18">
      <c r="A171" s="28"/>
      <c r="D171" s="5">
        <f t="shared" si="11"/>
      </c>
      <c r="E171" s="33"/>
    </row>
    <row r="172" spans="1:5" ht="18">
      <c r="A172" s="28"/>
      <c r="D172" s="5">
        <f t="shared" si="11"/>
      </c>
      <c r="E172" s="33"/>
    </row>
    <row r="173" spans="1:5" ht="18">
      <c r="A173" s="28"/>
      <c r="D173" s="5">
        <f t="shared" si="11"/>
      </c>
      <c r="E173" s="33"/>
    </row>
    <row r="174" spans="1:5" ht="18">
      <c r="A174" s="28"/>
      <c r="D174" s="5">
        <f t="shared" si="11"/>
      </c>
      <c r="E174" s="33"/>
    </row>
    <row r="175" spans="1:5" ht="18">
      <c r="A175" s="28"/>
      <c r="D175" s="5">
        <f t="shared" si="11"/>
      </c>
      <c r="E175" s="33"/>
    </row>
    <row r="176" spans="1:5" ht="18">
      <c r="A176" s="28"/>
      <c r="D176" s="5">
        <f t="shared" si="11"/>
      </c>
      <c r="E176" s="33"/>
    </row>
    <row r="177" spans="1:5" ht="18">
      <c r="A177" s="28"/>
      <c r="D177" s="5">
        <f t="shared" si="11"/>
      </c>
      <c r="E177" s="33"/>
    </row>
    <row r="178" spans="1:5" ht="18">
      <c r="A178" s="28"/>
      <c r="D178" s="5">
        <f t="shared" si="11"/>
      </c>
      <c r="E178" s="33"/>
    </row>
    <row r="179" spans="1:5" ht="18">
      <c r="A179" s="28"/>
      <c r="D179" s="5">
        <f aca="true" t="shared" si="12" ref="D179:D194">IF(OR(C179&lt;1,C179=2,C179&gt;52,(AND(C179&gt;32,C179&lt;40)),(AND(C179&gt;40,C179&lt;50)),(AND(C179&gt;3,C179&lt;8))),"",VLOOKUP(C179,$F$2:$G$53,2))</f>
      </c>
      <c r="E179" s="33"/>
    </row>
    <row r="180" spans="1:5" ht="18">
      <c r="A180" s="28"/>
      <c r="D180" s="5">
        <f t="shared" si="12"/>
      </c>
      <c r="E180" s="33"/>
    </row>
    <row r="181" spans="1:5" ht="18">
      <c r="A181" s="28"/>
      <c r="D181" s="5">
        <f t="shared" si="12"/>
      </c>
      <c r="E181" s="33"/>
    </row>
    <row r="182" spans="1:5" ht="18">
      <c r="A182" s="28"/>
      <c r="D182" s="5">
        <f t="shared" si="12"/>
      </c>
      <c r="E182" s="33"/>
    </row>
    <row r="183" spans="1:5" ht="18">
      <c r="A183" s="28"/>
      <c r="D183" s="5">
        <f t="shared" si="12"/>
      </c>
      <c r="E183" s="33"/>
    </row>
    <row r="184" spans="1:5" ht="18">
      <c r="A184" s="28"/>
      <c r="D184" s="5">
        <f t="shared" si="12"/>
      </c>
      <c r="E184" s="33"/>
    </row>
    <row r="185" spans="1:5" ht="18">
      <c r="A185" s="28"/>
      <c r="D185" s="5">
        <f t="shared" si="12"/>
      </c>
      <c r="E185" s="33"/>
    </row>
    <row r="186" spans="1:5" ht="18">
      <c r="A186" s="28"/>
      <c r="D186" s="5">
        <f t="shared" si="12"/>
      </c>
      <c r="E186" s="33"/>
    </row>
    <row r="187" spans="1:5" ht="18">
      <c r="A187" s="28"/>
      <c r="D187" s="5">
        <f t="shared" si="12"/>
      </c>
      <c r="E187" s="33"/>
    </row>
    <row r="188" spans="1:5" ht="18">
      <c r="A188" s="28"/>
      <c r="D188" s="5">
        <f t="shared" si="12"/>
      </c>
      <c r="E188" s="33"/>
    </row>
    <row r="189" spans="1:5" ht="18">
      <c r="A189" s="28"/>
      <c r="D189" s="5">
        <f t="shared" si="12"/>
      </c>
      <c r="E189" s="33"/>
    </row>
    <row r="190" spans="1:5" ht="18">
      <c r="A190" s="28"/>
      <c r="D190" s="5">
        <f t="shared" si="12"/>
      </c>
      <c r="E190" s="33"/>
    </row>
    <row r="191" spans="1:5" ht="18">
      <c r="A191" s="28"/>
      <c r="D191" s="5">
        <f t="shared" si="12"/>
      </c>
      <c r="E191" s="33"/>
    </row>
    <row r="192" spans="1:5" ht="18">
      <c r="A192" s="28"/>
      <c r="D192" s="5">
        <f t="shared" si="12"/>
      </c>
      <c r="E192" s="33"/>
    </row>
    <row r="193" spans="1:5" ht="18">
      <c r="A193" s="28"/>
      <c r="D193" s="5">
        <f t="shared" si="12"/>
      </c>
      <c r="E193" s="33"/>
    </row>
    <row r="194" spans="1:5" ht="18">
      <c r="A194" s="28"/>
      <c r="D194" s="5">
        <f t="shared" si="12"/>
      </c>
      <c r="E194" s="33"/>
    </row>
    <row r="195" spans="1:5" ht="18">
      <c r="A195" s="28"/>
      <c r="D195" s="5">
        <f aca="true" t="shared" si="13" ref="D195:D200">IF(OR(C195&lt;1,C195=2,C195&gt;52,(AND(C195&gt;32,C195&lt;40)),(AND(C195&gt;40,C195&lt;50)),(AND(C195&gt;3,C195&lt;8))),"",VLOOKUP(C195,$F$2:$G$53,2))</f>
      </c>
      <c r="E195" s="33"/>
    </row>
    <row r="196" spans="1:5" ht="18">
      <c r="A196" s="28"/>
      <c r="D196" s="5">
        <f t="shared" si="13"/>
      </c>
      <c r="E196" s="33"/>
    </row>
    <row r="197" spans="1:5" ht="18">
      <c r="A197" s="28"/>
      <c r="D197" s="5">
        <f t="shared" si="13"/>
      </c>
      <c r="E197" s="33"/>
    </row>
    <row r="198" spans="1:5" ht="18">
      <c r="A198" s="28"/>
      <c r="D198" s="5">
        <f t="shared" si="13"/>
      </c>
      <c r="E198" s="33"/>
    </row>
    <row r="199" spans="1:5" ht="18">
      <c r="A199" s="28"/>
      <c r="D199" s="5">
        <f t="shared" si="13"/>
      </c>
      <c r="E199" s="33"/>
    </row>
    <row r="200" spans="1:5" ht="18">
      <c r="A200" s="28"/>
      <c r="D200" s="5">
        <f t="shared" si="13"/>
      </c>
      <c r="E200" s="33"/>
    </row>
    <row r="201" spans="1:5" ht="18">
      <c r="A201" s="28"/>
      <c r="D201" s="5">
        <f>IF(OR(C201&lt;1,C201=2,C201&gt;50,(AND(C201&gt;32,C201&lt;40)),(AND(C201&gt;40,C201&lt;50)),(AND(C201&gt;3,C201&lt;8))),"",VLOOKUP(C201,$F$2:$G$51,2))</f>
      </c>
      <c r="E201" s="33"/>
    </row>
    <row r="202" ht="18">
      <c r="A202" s="28"/>
    </row>
    <row r="203" ht="18">
      <c r="A203" s="28"/>
    </row>
    <row r="204" ht="18">
      <c r="A204" s="28"/>
    </row>
    <row r="205" ht="18">
      <c r="A205" s="28"/>
    </row>
    <row r="206" ht="18">
      <c r="A206" s="28"/>
    </row>
    <row r="207" ht="18">
      <c r="A207" s="28"/>
    </row>
    <row r="208" ht="18">
      <c r="A208" s="28"/>
    </row>
    <row r="209" ht="18">
      <c r="A209" s="28"/>
    </row>
    <row r="210" ht="18">
      <c r="A210" s="28"/>
    </row>
    <row r="211" ht="18">
      <c r="A211" s="28"/>
    </row>
    <row r="212" ht="18">
      <c r="A212" s="28"/>
    </row>
    <row r="213" ht="18">
      <c r="A213" s="28"/>
    </row>
    <row r="214" ht="18">
      <c r="A214" s="28"/>
    </row>
    <row r="215" ht="18">
      <c r="A215" s="28"/>
    </row>
    <row r="216" ht="18">
      <c r="A216" s="28"/>
    </row>
    <row r="217" ht="18">
      <c r="A217" s="28"/>
    </row>
    <row r="218" ht="18">
      <c r="A218" s="28"/>
    </row>
    <row r="219" ht="18">
      <c r="A219" s="28"/>
    </row>
    <row r="220" ht="18">
      <c r="A220" s="28"/>
    </row>
    <row r="221" ht="18">
      <c r="A221" s="28"/>
    </row>
    <row r="222" ht="18">
      <c r="A222" s="28"/>
    </row>
    <row r="223" ht="18">
      <c r="A223" s="28"/>
    </row>
    <row r="224" ht="18">
      <c r="A224" s="28"/>
    </row>
    <row r="225" ht="18">
      <c r="A225" s="28"/>
    </row>
    <row r="226" ht="18">
      <c r="A226" s="28"/>
    </row>
    <row r="227" ht="18">
      <c r="A227" s="28"/>
    </row>
    <row r="228" ht="18">
      <c r="A228" s="28"/>
    </row>
    <row r="229" ht="18">
      <c r="A229" s="28"/>
    </row>
    <row r="230" ht="18">
      <c r="A230" s="28"/>
    </row>
    <row r="231" ht="18">
      <c r="A231" s="28"/>
    </row>
    <row r="232" ht="18">
      <c r="A232" s="28"/>
    </row>
    <row r="233" ht="18">
      <c r="A233" s="28"/>
    </row>
    <row r="234" ht="18">
      <c r="A234" s="28"/>
    </row>
    <row r="235" ht="18">
      <c r="A235" s="28"/>
    </row>
    <row r="236" ht="18">
      <c r="A236" s="28"/>
    </row>
    <row r="237" ht="18">
      <c r="A237" s="28"/>
    </row>
    <row r="238" ht="18">
      <c r="A238" s="28"/>
    </row>
    <row r="239" ht="18">
      <c r="A239" s="28"/>
    </row>
    <row r="240" ht="18">
      <c r="A240" s="28"/>
    </row>
    <row r="241" ht="18">
      <c r="A241" s="28"/>
    </row>
    <row r="242" ht="18">
      <c r="A242" s="28"/>
    </row>
    <row r="243" ht="18">
      <c r="A243" s="28"/>
    </row>
    <row r="244" ht="18">
      <c r="A244" s="28"/>
    </row>
    <row r="245" ht="18">
      <c r="A245" s="28"/>
    </row>
    <row r="246" ht="18">
      <c r="A246" s="28"/>
    </row>
    <row r="247" ht="18">
      <c r="A247" s="28"/>
    </row>
    <row r="248" ht="18">
      <c r="A248" s="28"/>
    </row>
    <row r="249" ht="18">
      <c r="A249" s="28"/>
    </row>
    <row r="250" ht="18">
      <c r="A250" s="28"/>
    </row>
    <row r="251" ht="18">
      <c r="A251" s="28"/>
    </row>
    <row r="252" ht="18">
      <c r="A252" s="28"/>
    </row>
    <row r="253" ht="18">
      <c r="A253" s="28"/>
    </row>
    <row r="254" ht="18">
      <c r="A254" s="28"/>
    </row>
    <row r="255" ht="18">
      <c r="A255" s="28"/>
    </row>
    <row r="256" ht="18">
      <c r="A256" s="28"/>
    </row>
    <row r="257" ht="18">
      <c r="A257" s="28"/>
    </row>
    <row r="258" ht="18">
      <c r="A258" s="28"/>
    </row>
    <row r="259" ht="18">
      <c r="A259" s="28"/>
    </row>
    <row r="260" ht="18">
      <c r="A260" s="28"/>
    </row>
    <row r="261" ht="18">
      <c r="A261" s="28"/>
    </row>
    <row r="262" ht="18">
      <c r="A262" s="28"/>
    </row>
    <row r="263" ht="18">
      <c r="A263" s="28"/>
    </row>
    <row r="264" ht="18">
      <c r="A264" s="28"/>
    </row>
    <row r="265" ht="18">
      <c r="A265" s="28"/>
    </row>
    <row r="266" ht="18">
      <c r="A266" s="28"/>
    </row>
    <row r="267" ht="18">
      <c r="A267" s="28"/>
    </row>
    <row r="268" ht="18">
      <c r="A268" s="28"/>
    </row>
    <row r="269" ht="18">
      <c r="A269" s="28"/>
    </row>
    <row r="270" ht="18">
      <c r="A270" s="28"/>
    </row>
    <row r="271" ht="18">
      <c r="A271" s="28"/>
    </row>
    <row r="272" ht="18">
      <c r="A272" s="28"/>
    </row>
    <row r="273" ht="18">
      <c r="A273" s="28"/>
    </row>
    <row r="274" ht="18">
      <c r="A274" s="28"/>
    </row>
    <row r="275" ht="18">
      <c r="A275" s="28"/>
    </row>
    <row r="276" ht="18">
      <c r="A276" s="28"/>
    </row>
    <row r="277" ht="18">
      <c r="A277" s="28"/>
    </row>
    <row r="278" ht="18">
      <c r="A278" s="28"/>
    </row>
    <row r="279" ht="18">
      <c r="A279" s="28"/>
    </row>
    <row r="280" ht="18">
      <c r="A280" s="28"/>
    </row>
    <row r="281" ht="18">
      <c r="A281" s="28"/>
    </row>
    <row r="282" ht="18">
      <c r="A282" s="28"/>
    </row>
    <row r="283" ht="18">
      <c r="A283" s="28"/>
    </row>
    <row r="284" ht="18">
      <c r="A284" s="28"/>
    </row>
    <row r="285" ht="18">
      <c r="A285" s="28"/>
    </row>
    <row r="286" ht="18">
      <c r="A286" s="28"/>
    </row>
    <row r="287" ht="18">
      <c r="A287" s="28"/>
    </row>
    <row r="288" ht="18">
      <c r="A288" s="28"/>
    </row>
    <row r="289" ht="18">
      <c r="A289" s="28"/>
    </row>
    <row r="290" ht="18">
      <c r="A290" s="28"/>
    </row>
    <row r="291" ht="18">
      <c r="A291" s="28"/>
    </row>
    <row r="292" ht="18">
      <c r="A292" s="28"/>
    </row>
    <row r="293" ht="18">
      <c r="A293" s="28"/>
    </row>
    <row r="294" ht="18">
      <c r="A294" s="28"/>
    </row>
    <row r="295" ht="18">
      <c r="A295" s="28"/>
    </row>
    <row r="296" ht="18">
      <c r="A296" s="28"/>
    </row>
    <row r="297" ht="18">
      <c r="A297" s="28"/>
    </row>
    <row r="298" ht="18">
      <c r="A298" s="28"/>
    </row>
    <row r="299" ht="18">
      <c r="A299" s="28"/>
    </row>
    <row r="300" ht="18">
      <c r="A300" s="28"/>
    </row>
  </sheetData>
  <sheetProtection password="CBF5" sheet="1" objects="1" scenarios="1"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300"/>
  <sheetViews>
    <sheetView workbookViewId="0" topLeftCell="A1">
      <selection activeCell="E2" sqref="E2"/>
    </sheetView>
  </sheetViews>
  <sheetFormatPr defaultColWidth="10.59765625" defaultRowHeight="15"/>
  <cols>
    <col min="1" max="1" width="7.8984375" style="31" customWidth="1"/>
    <col min="2" max="2" width="17.3984375" style="82" customWidth="1"/>
    <col min="3" max="3" width="3.69921875" style="30" customWidth="1"/>
    <col min="4" max="4" width="10.8984375" style="4" customWidth="1"/>
    <col min="5" max="5" width="11.19921875" style="34" customWidth="1"/>
    <col min="6" max="6" width="2.59765625" style="17" customWidth="1"/>
    <col min="7" max="7" width="11.59765625" style="19" customWidth="1"/>
    <col min="8" max="8" width="12.5" style="77" customWidth="1"/>
    <col min="9" max="9" width="1.1015625" style="15" customWidth="1"/>
    <col min="10" max="10" width="3.19921875" style="17" customWidth="1"/>
    <col min="11" max="11" width="7.8984375" style="11" customWidth="1"/>
    <col min="12" max="12" width="5" style="2" customWidth="1"/>
    <col min="13" max="14" width="8.3984375" style="2" customWidth="1"/>
    <col min="15" max="15" width="9.19921875" style="7" customWidth="1"/>
    <col min="16" max="16" width="9.09765625" style="8" customWidth="1"/>
    <col min="17" max="17" width="1.8984375" style="13" customWidth="1"/>
    <col min="18" max="16384" width="10.59765625" style="2" customWidth="1"/>
  </cols>
  <sheetData>
    <row r="1" spans="1:22" s="3" customFormat="1" ht="21" customHeight="1" thickBot="1">
      <c r="A1" s="26" t="s">
        <v>0</v>
      </c>
      <c r="B1" s="27" t="s">
        <v>1</v>
      </c>
      <c r="C1" s="27" t="s">
        <v>2</v>
      </c>
      <c r="D1" s="1" t="s">
        <v>3</v>
      </c>
      <c r="E1" s="32" t="s">
        <v>63</v>
      </c>
      <c r="F1" s="18"/>
      <c r="G1" s="25" t="s">
        <v>51</v>
      </c>
      <c r="H1" s="75">
        <f>H49</f>
        <v>20000</v>
      </c>
      <c r="I1" s="14"/>
      <c r="J1" s="17"/>
      <c r="K1"/>
      <c r="L1"/>
      <c r="M1"/>
      <c r="N1"/>
      <c r="O1"/>
      <c r="P1"/>
      <c r="Q1"/>
      <c r="R1"/>
      <c r="S1"/>
      <c r="T1"/>
      <c r="U1"/>
      <c r="V1"/>
    </row>
    <row r="2" spans="1:22" s="3" customFormat="1" ht="15.75" customHeight="1" thickBot="1">
      <c r="A2" s="28">
        <v>40731</v>
      </c>
      <c r="B2" s="81" t="s">
        <v>62</v>
      </c>
      <c r="C2" s="29">
        <v>1</v>
      </c>
      <c r="D2" s="5" t="str">
        <f>IF(OR(C2&lt;1,C2=2,C2&gt;52,(AND(C2&gt;32,C2&lt;40)),(AND(C2&gt;40,C2&lt;50)),(AND(C2&gt;3,C2&lt;8))),"?",VLOOKUP(C2,$F$2:$G$53,2))</f>
        <v>売上</v>
      </c>
      <c r="E2" s="33">
        <v>20000</v>
      </c>
      <c r="F2" s="24">
        <v>1</v>
      </c>
      <c r="G2" s="36" t="str">
        <f>'決算書'!C4</f>
        <v>売上</v>
      </c>
      <c r="H2" s="54">
        <f>SUMIF($C$2:$C$201,F2,$E$2:$E$201)+H50</f>
        <v>20000</v>
      </c>
      <c r="I2" s="14"/>
      <c r="J2" s="17"/>
      <c r="K2"/>
      <c r="L2"/>
      <c r="M2"/>
      <c r="N2"/>
      <c r="O2"/>
      <c r="P2"/>
      <c r="Q2"/>
      <c r="R2"/>
      <c r="S2"/>
      <c r="T2"/>
      <c r="U2"/>
      <c r="V2"/>
    </row>
    <row r="3" spans="1:22" ht="15.75" customHeight="1">
      <c r="A3" s="28"/>
      <c r="B3" s="81"/>
      <c r="C3" s="29"/>
      <c r="D3" s="5">
        <f aca="true" t="shared" si="0" ref="D3:D18">IF(OR(C3&lt;1,C3=2,C3&gt;52,(AND(C3&gt;32,C3&lt;40)),(AND(C3&gt;40,C3&lt;50)),(AND(C3&gt;3,C3&lt;8))),"",VLOOKUP(C3,$F$2:$G$53,2))</f>
      </c>
      <c r="E3" s="33"/>
      <c r="F3" s="9">
        <v>2</v>
      </c>
      <c r="G3" s="37" t="str">
        <f>'決算書'!C5</f>
        <v>期首商品棚卸高</v>
      </c>
      <c r="H3" s="56">
        <v>0</v>
      </c>
      <c r="I3" s="14"/>
      <c r="K3"/>
      <c r="L3"/>
      <c r="M3"/>
      <c r="N3"/>
      <c r="O3"/>
      <c r="P3"/>
      <c r="Q3"/>
      <c r="R3"/>
      <c r="S3"/>
      <c r="T3"/>
      <c r="U3"/>
      <c r="V3"/>
    </row>
    <row r="4" spans="1:22" ht="15.75" customHeight="1">
      <c r="A4" s="28"/>
      <c r="B4" s="81"/>
      <c r="C4" s="29"/>
      <c r="D4" s="5">
        <f t="shared" si="0"/>
      </c>
      <c r="E4" s="33"/>
      <c r="F4" s="10">
        <v>3</v>
      </c>
      <c r="G4" s="38" t="str">
        <f>'決算書'!C6</f>
        <v>仕入金額</v>
      </c>
      <c r="H4" s="58">
        <f>SUMIF($C$2:$C$201,F4,$E$2:$E$201)</f>
        <v>0</v>
      </c>
      <c r="I4" s="14"/>
      <c r="K4"/>
      <c r="L4"/>
      <c r="M4"/>
      <c r="N4"/>
      <c r="O4"/>
      <c r="P4"/>
      <c r="Q4"/>
      <c r="R4"/>
      <c r="S4"/>
      <c r="T4"/>
      <c r="U4"/>
      <c r="V4"/>
    </row>
    <row r="5" spans="1:22" ht="15" customHeight="1">
      <c r="A5" s="28"/>
      <c r="B5" s="81"/>
      <c r="C5" s="29"/>
      <c r="D5" s="5">
        <f t="shared" si="0"/>
      </c>
      <c r="E5" s="33"/>
      <c r="F5" s="10">
        <v>4</v>
      </c>
      <c r="G5" s="46" t="str">
        <f>'決算書'!C7</f>
        <v>小計（2+3）</v>
      </c>
      <c r="H5" s="58">
        <f>IF(ISERROR(H3+H4)=TRUE,0,(H3+H4))</f>
        <v>0</v>
      </c>
      <c r="I5" s="14"/>
      <c r="K5"/>
      <c r="L5"/>
      <c r="M5"/>
      <c r="N5"/>
      <c r="O5"/>
      <c r="P5"/>
      <c r="Q5"/>
      <c r="R5"/>
      <c r="S5"/>
      <c r="T5"/>
      <c r="U5"/>
      <c r="V5"/>
    </row>
    <row r="6" spans="1:22" ht="15.75" customHeight="1">
      <c r="A6" s="28"/>
      <c r="B6" s="81"/>
      <c r="C6" s="29"/>
      <c r="D6" s="5">
        <f t="shared" si="0"/>
      </c>
      <c r="E6" s="33"/>
      <c r="F6" s="10">
        <v>5</v>
      </c>
      <c r="G6" s="37" t="str">
        <f>'決算書'!C8</f>
        <v>期末商品棚卸高</v>
      </c>
      <c r="H6" s="58">
        <v>0</v>
      </c>
      <c r="I6" s="14"/>
      <c r="K6"/>
      <c r="L6"/>
      <c r="M6"/>
      <c r="N6"/>
      <c r="O6"/>
      <c r="P6"/>
      <c r="Q6"/>
      <c r="R6"/>
      <c r="S6"/>
      <c r="T6"/>
      <c r="U6"/>
      <c r="V6"/>
    </row>
    <row r="7" spans="1:22" ht="15.75" customHeight="1" thickBot="1">
      <c r="A7" s="28"/>
      <c r="B7" s="81"/>
      <c r="C7" s="29"/>
      <c r="D7" s="5">
        <f t="shared" si="0"/>
      </c>
      <c r="E7" s="33"/>
      <c r="F7" s="20">
        <v>6</v>
      </c>
      <c r="G7" s="39" t="str">
        <f>'決算書'!C9</f>
        <v>差引原価（4-5）</v>
      </c>
      <c r="H7" s="60">
        <f>IF(ISERROR(H5-H6)=TRUE,0,(H5-H6))</f>
        <v>0</v>
      </c>
      <c r="I7" s="14"/>
      <c r="K7"/>
      <c r="L7"/>
      <c r="M7"/>
      <c r="N7"/>
      <c r="O7"/>
      <c r="P7"/>
      <c r="Q7"/>
      <c r="R7"/>
      <c r="S7"/>
      <c r="T7"/>
      <c r="U7"/>
      <c r="V7"/>
    </row>
    <row r="8" spans="1:22" ht="15.75" customHeight="1" thickBot="1">
      <c r="A8" s="28"/>
      <c r="B8" s="81"/>
      <c r="C8" s="29"/>
      <c r="D8" s="5">
        <f t="shared" si="0"/>
      </c>
      <c r="E8" s="33"/>
      <c r="F8" s="12">
        <v>7</v>
      </c>
      <c r="G8" s="40" t="str">
        <f>'決算書'!C10</f>
        <v>差引金額（1-6）</v>
      </c>
      <c r="H8" s="54">
        <f>IF(ISERROR(H2-H7)=TRUE,0,(H2-H7))</f>
        <v>20000</v>
      </c>
      <c r="I8" s="14"/>
      <c r="K8"/>
      <c r="L8"/>
      <c r="M8"/>
      <c r="N8"/>
      <c r="O8"/>
      <c r="P8"/>
      <c r="Q8"/>
      <c r="R8"/>
      <c r="S8"/>
      <c r="T8"/>
      <c r="U8"/>
      <c r="V8"/>
    </row>
    <row r="9" spans="1:22" ht="15.75" customHeight="1">
      <c r="A9" s="28"/>
      <c r="B9" s="81"/>
      <c r="C9" s="29"/>
      <c r="D9" s="5">
        <f t="shared" si="0"/>
      </c>
      <c r="E9" s="33"/>
      <c r="F9" s="9">
        <v>8</v>
      </c>
      <c r="G9" s="41" t="str">
        <f>'決算書'!C11</f>
        <v>租税公課</v>
      </c>
      <c r="H9" s="56">
        <f>SUMIF($C$2:$C$201,F9,$E$2:$E$201)</f>
        <v>0</v>
      </c>
      <c r="I9" s="14"/>
      <c r="K9"/>
      <c r="L9"/>
      <c r="M9"/>
      <c r="N9"/>
      <c r="O9"/>
      <c r="P9"/>
      <c r="Q9"/>
      <c r="R9"/>
      <c r="S9"/>
      <c r="T9"/>
      <c r="U9"/>
      <c r="V9"/>
    </row>
    <row r="10" spans="1:22" ht="15.75" customHeight="1">
      <c r="A10" s="28"/>
      <c r="B10" s="81"/>
      <c r="C10" s="29"/>
      <c r="D10" s="5">
        <f t="shared" si="0"/>
      </c>
      <c r="E10" s="33"/>
      <c r="F10" s="10">
        <v>9</v>
      </c>
      <c r="G10" s="38" t="str">
        <f>'決算書'!C12</f>
        <v>荷造運賃</v>
      </c>
      <c r="H10" s="58">
        <f aca="true" t="shared" si="1" ref="H10:H33">SUMIF($C$2:$C$201,F10,$E$2:$E$201)</f>
        <v>0</v>
      </c>
      <c r="I10" s="14"/>
      <c r="K10"/>
      <c r="L10"/>
      <c r="M10"/>
      <c r="N10"/>
      <c r="O10"/>
      <c r="P10"/>
      <c r="Q10"/>
      <c r="R10"/>
      <c r="S10"/>
      <c r="T10"/>
      <c r="U10"/>
      <c r="V10"/>
    </row>
    <row r="11" spans="1:22" ht="15.75" customHeight="1">
      <c r="A11" s="28"/>
      <c r="B11" s="81"/>
      <c r="C11" s="29"/>
      <c r="D11" s="5">
        <f t="shared" si="0"/>
      </c>
      <c r="E11" s="33"/>
      <c r="F11" s="10">
        <v>10</v>
      </c>
      <c r="G11" s="38" t="str">
        <f>'決算書'!C13</f>
        <v>水道光熱費</v>
      </c>
      <c r="H11" s="58">
        <f t="shared" si="1"/>
        <v>0</v>
      </c>
      <c r="I11" s="14"/>
      <c r="K11"/>
      <c r="L11"/>
      <c r="M11"/>
      <c r="N11"/>
      <c r="O11"/>
      <c r="P11"/>
      <c r="Q11"/>
      <c r="R11"/>
      <c r="S11"/>
      <c r="T11"/>
      <c r="U11"/>
      <c r="V11"/>
    </row>
    <row r="12" spans="1:22" ht="15.75" customHeight="1">
      <c r="A12" s="28"/>
      <c r="B12" s="81"/>
      <c r="C12" s="29"/>
      <c r="D12" s="5">
        <f t="shared" si="0"/>
      </c>
      <c r="E12" s="33"/>
      <c r="F12" s="10">
        <v>11</v>
      </c>
      <c r="G12" s="38" t="str">
        <f>'決算書'!C14</f>
        <v>旅費交通費</v>
      </c>
      <c r="H12" s="58">
        <f t="shared" si="1"/>
        <v>0</v>
      </c>
      <c r="I12" s="14"/>
      <c r="K12"/>
      <c r="L12"/>
      <c r="M12"/>
      <c r="N12"/>
      <c r="O12"/>
      <c r="P12"/>
      <c r="Q12"/>
      <c r="R12"/>
      <c r="S12"/>
      <c r="T12"/>
      <c r="U12"/>
      <c r="V12"/>
    </row>
    <row r="13" spans="1:22" ht="15.75" customHeight="1">
      <c r="A13" s="28"/>
      <c r="B13" s="81"/>
      <c r="C13" s="29"/>
      <c r="D13" s="5">
        <f t="shared" si="0"/>
      </c>
      <c r="E13" s="33"/>
      <c r="F13" s="10">
        <v>12</v>
      </c>
      <c r="G13" s="38" t="str">
        <f>'決算書'!C15</f>
        <v>通信費</v>
      </c>
      <c r="H13" s="58">
        <f t="shared" si="1"/>
        <v>0</v>
      </c>
      <c r="I13" s="14"/>
      <c r="K13"/>
      <c r="L13"/>
      <c r="M13"/>
      <c r="N13"/>
      <c r="O13"/>
      <c r="P13"/>
      <c r="Q13"/>
      <c r="R13"/>
      <c r="S13"/>
      <c r="T13"/>
      <c r="U13"/>
      <c r="V13"/>
    </row>
    <row r="14" spans="1:22" ht="15.75" customHeight="1">
      <c r="A14" s="28"/>
      <c r="B14" s="81"/>
      <c r="C14" s="29"/>
      <c r="D14" s="5">
        <f t="shared" si="0"/>
      </c>
      <c r="E14" s="33"/>
      <c r="F14" s="10">
        <v>13</v>
      </c>
      <c r="G14" s="38" t="str">
        <f>'決算書'!C16</f>
        <v>広告宣伝費</v>
      </c>
      <c r="H14" s="58">
        <f t="shared" si="1"/>
        <v>0</v>
      </c>
      <c r="I14" s="14"/>
      <c r="K14"/>
      <c r="L14"/>
      <c r="M14"/>
      <c r="N14"/>
      <c r="O14"/>
      <c r="P14"/>
      <c r="Q14"/>
      <c r="R14"/>
      <c r="S14"/>
      <c r="T14"/>
      <c r="U14"/>
      <c r="V14"/>
    </row>
    <row r="15" spans="1:22" ht="15.75" customHeight="1">
      <c r="A15" s="28"/>
      <c r="B15" s="81"/>
      <c r="C15" s="29"/>
      <c r="D15" s="5">
        <f t="shared" si="0"/>
      </c>
      <c r="E15" s="33"/>
      <c r="F15" s="10">
        <v>14</v>
      </c>
      <c r="G15" s="38" t="str">
        <f>'決算書'!C17</f>
        <v>接待交際費</v>
      </c>
      <c r="H15" s="58">
        <f t="shared" si="1"/>
        <v>0</v>
      </c>
      <c r="I15" s="14"/>
      <c r="K15"/>
      <c r="L15"/>
      <c r="M15"/>
      <c r="N15"/>
      <c r="O15"/>
      <c r="P15"/>
      <c r="Q15"/>
      <c r="R15"/>
      <c r="S15"/>
      <c r="T15"/>
      <c r="U15"/>
      <c r="V15"/>
    </row>
    <row r="16" spans="1:22" ht="15.75" customHeight="1">
      <c r="A16" s="28"/>
      <c r="B16" s="81"/>
      <c r="C16" s="29"/>
      <c r="D16" s="5">
        <f t="shared" si="0"/>
      </c>
      <c r="E16" s="33"/>
      <c r="F16" s="10">
        <v>15</v>
      </c>
      <c r="G16" s="38" t="str">
        <f>'決算書'!C18</f>
        <v>損害保険料</v>
      </c>
      <c r="H16" s="58">
        <f t="shared" si="1"/>
        <v>0</v>
      </c>
      <c r="I16" s="14"/>
      <c r="K16"/>
      <c r="L16"/>
      <c r="M16"/>
      <c r="N16"/>
      <c r="O16"/>
      <c r="P16"/>
      <c r="Q16"/>
      <c r="R16"/>
      <c r="S16"/>
      <c r="T16"/>
      <c r="U16"/>
      <c r="V16"/>
    </row>
    <row r="17" spans="1:22" ht="15.75" customHeight="1">
      <c r="A17" s="28"/>
      <c r="B17" s="81"/>
      <c r="C17" s="29"/>
      <c r="D17" s="5">
        <f t="shared" si="0"/>
      </c>
      <c r="E17" s="33"/>
      <c r="F17" s="10">
        <v>16</v>
      </c>
      <c r="G17" s="38" t="str">
        <f>'決算書'!C19</f>
        <v>修繕費</v>
      </c>
      <c r="H17" s="58">
        <f t="shared" si="1"/>
        <v>0</v>
      </c>
      <c r="I17" s="14"/>
      <c r="K17"/>
      <c r="L17"/>
      <c r="M17"/>
      <c r="N17"/>
      <c r="O17"/>
      <c r="P17"/>
      <c r="Q17"/>
      <c r="R17"/>
      <c r="S17"/>
      <c r="T17"/>
      <c r="U17"/>
      <c r="V17"/>
    </row>
    <row r="18" spans="1:22" ht="15.75" customHeight="1">
      <c r="A18" s="28"/>
      <c r="B18" s="81"/>
      <c r="C18" s="29"/>
      <c r="D18" s="5">
        <f t="shared" si="0"/>
      </c>
      <c r="E18" s="33"/>
      <c r="F18" s="10">
        <v>17</v>
      </c>
      <c r="G18" s="38" t="str">
        <f>'決算書'!C20</f>
        <v>消耗品費</v>
      </c>
      <c r="H18" s="58">
        <f t="shared" si="1"/>
        <v>0</v>
      </c>
      <c r="I18" s="14"/>
      <c r="K18"/>
      <c r="L18"/>
      <c r="M18"/>
      <c r="N18"/>
      <c r="O18"/>
      <c r="P18"/>
      <c r="Q18"/>
      <c r="R18"/>
      <c r="S18"/>
      <c r="T18"/>
      <c r="U18"/>
      <c r="V18"/>
    </row>
    <row r="19" spans="1:22" ht="15.75" customHeight="1">
      <c r="A19" s="28"/>
      <c r="B19" s="81"/>
      <c r="C19" s="29"/>
      <c r="D19" s="5">
        <f aca="true" t="shared" si="2" ref="D19:D34">IF(OR(C19&lt;1,C19=2,C19&gt;52,(AND(C19&gt;32,C19&lt;40)),(AND(C19&gt;40,C19&lt;50)),(AND(C19&gt;3,C19&lt;8))),"",VLOOKUP(C19,$F$2:$G$53,2))</f>
      </c>
      <c r="E19" s="33"/>
      <c r="F19" s="10">
        <v>18</v>
      </c>
      <c r="G19" s="38" t="str">
        <f>'決算書'!C21</f>
        <v>減価償却費</v>
      </c>
      <c r="H19" s="58">
        <f t="shared" si="1"/>
        <v>0</v>
      </c>
      <c r="I19" s="14"/>
      <c r="K19"/>
      <c r="L19"/>
      <c r="M19"/>
      <c r="N19"/>
      <c r="O19"/>
      <c r="P19"/>
      <c r="Q19"/>
      <c r="R19"/>
      <c r="S19"/>
      <c r="T19"/>
      <c r="U19"/>
      <c r="V19"/>
    </row>
    <row r="20" spans="1:22" ht="15.75" customHeight="1">
      <c r="A20" s="28"/>
      <c r="B20" s="81"/>
      <c r="C20" s="29"/>
      <c r="D20" s="5">
        <f t="shared" si="2"/>
      </c>
      <c r="E20" s="33"/>
      <c r="F20" s="10">
        <v>19</v>
      </c>
      <c r="G20" s="38" t="str">
        <f>'決算書'!C22</f>
        <v>福利厚生費</v>
      </c>
      <c r="H20" s="58">
        <f t="shared" si="1"/>
        <v>0</v>
      </c>
      <c r="I20" s="14"/>
      <c r="K20"/>
      <c r="L20"/>
      <c r="M20"/>
      <c r="N20"/>
      <c r="O20"/>
      <c r="P20"/>
      <c r="Q20"/>
      <c r="R20"/>
      <c r="S20"/>
      <c r="T20"/>
      <c r="U20"/>
      <c r="V20"/>
    </row>
    <row r="21" spans="1:22" ht="15.75" customHeight="1">
      <c r="A21" s="28"/>
      <c r="B21" s="81"/>
      <c r="C21" s="29"/>
      <c r="D21" s="5">
        <f t="shared" si="2"/>
      </c>
      <c r="E21" s="33"/>
      <c r="F21" s="10">
        <v>20</v>
      </c>
      <c r="G21" s="38" t="str">
        <f>'決算書'!C23</f>
        <v>給料賃金</v>
      </c>
      <c r="H21" s="58">
        <f t="shared" si="1"/>
        <v>0</v>
      </c>
      <c r="I21" s="14"/>
      <c r="K21"/>
      <c r="L21"/>
      <c r="M21"/>
      <c r="N21"/>
      <c r="O21"/>
      <c r="P21"/>
      <c r="Q21"/>
      <c r="R21"/>
      <c r="S21"/>
      <c r="T21"/>
      <c r="U21"/>
      <c r="V21"/>
    </row>
    <row r="22" spans="1:22" ht="15.75" customHeight="1">
      <c r="A22" s="28"/>
      <c r="B22" s="81"/>
      <c r="C22" s="29"/>
      <c r="D22" s="5">
        <f t="shared" si="2"/>
      </c>
      <c r="E22" s="33"/>
      <c r="F22" s="10">
        <v>21</v>
      </c>
      <c r="G22" s="38" t="str">
        <f>'決算書'!C24</f>
        <v>利子割引料</v>
      </c>
      <c r="H22" s="58">
        <f t="shared" si="1"/>
        <v>0</v>
      </c>
      <c r="I22" s="14"/>
      <c r="K22"/>
      <c r="L22"/>
      <c r="M22"/>
      <c r="N22"/>
      <c r="O22"/>
      <c r="P22"/>
      <c r="Q22"/>
      <c r="R22"/>
      <c r="S22"/>
      <c r="T22"/>
      <c r="U22"/>
      <c r="V22"/>
    </row>
    <row r="23" spans="1:22" ht="15.75" customHeight="1">
      <c r="A23" s="28"/>
      <c r="B23" s="81" t="s">
        <v>6</v>
      </c>
      <c r="C23" s="29"/>
      <c r="D23" s="5">
        <f t="shared" si="2"/>
      </c>
      <c r="E23" s="33"/>
      <c r="F23" s="10">
        <v>22</v>
      </c>
      <c r="G23" s="38" t="str">
        <f>'決算書'!C25</f>
        <v>地代家賃</v>
      </c>
      <c r="H23" s="58">
        <f t="shared" si="1"/>
        <v>0</v>
      </c>
      <c r="I23" s="14"/>
      <c r="K23"/>
      <c r="L23"/>
      <c r="M23"/>
      <c r="N23"/>
      <c r="O23"/>
      <c r="P23"/>
      <c r="Q23"/>
      <c r="R23"/>
      <c r="S23"/>
      <c r="T23"/>
      <c r="U23"/>
      <c r="V23"/>
    </row>
    <row r="24" spans="1:22" ht="15.75" customHeight="1">
      <c r="A24" s="28"/>
      <c r="B24" s="81"/>
      <c r="C24" s="29"/>
      <c r="D24" s="5">
        <f t="shared" si="2"/>
      </c>
      <c r="E24" s="33"/>
      <c r="F24" s="10">
        <v>23</v>
      </c>
      <c r="G24" s="38" t="str">
        <f>'決算書'!C26</f>
        <v>貸倒金</v>
      </c>
      <c r="H24" s="58">
        <f t="shared" si="1"/>
        <v>0</v>
      </c>
      <c r="I24" s="14"/>
      <c r="K24"/>
      <c r="L24"/>
      <c r="M24"/>
      <c r="N24"/>
      <c r="O24"/>
      <c r="P24"/>
      <c r="Q24"/>
      <c r="R24"/>
      <c r="S24"/>
      <c r="T24"/>
      <c r="U24"/>
      <c r="V24"/>
    </row>
    <row r="25" spans="1:22" ht="15.75" customHeight="1">
      <c r="A25" s="28"/>
      <c r="B25" s="81"/>
      <c r="C25" s="29"/>
      <c r="D25" s="5">
        <f t="shared" si="2"/>
      </c>
      <c r="E25" s="33"/>
      <c r="F25" s="10">
        <v>24</v>
      </c>
      <c r="G25" s="38" t="str">
        <f>'決算書'!C27</f>
        <v>家事消費等</v>
      </c>
      <c r="H25" s="58">
        <f t="shared" si="1"/>
        <v>0</v>
      </c>
      <c r="I25" s="14"/>
      <c r="K25"/>
      <c r="L25"/>
      <c r="M25"/>
      <c r="N25"/>
      <c r="O25"/>
      <c r="P25"/>
      <c r="Q25"/>
      <c r="R25"/>
      <c r="S25"/>
      <c r="T25"/>
      <c r="U25"/>
      <c r="V25"/>
    </row>
    <row r="26" spans="1:22" s="3" customFormat="1" ht="18">
      <c r="A26" s="28"/>
      <c r="B26" s="81"/>
      <c r="C26" s="29"/>
      <c r="D26" s="5">
        <f t="shared" si="2"/>
      </c>
      <c r="E26" s="33"/>
      <c r="F26" s="10">
        <v>25</v>
      </c>
      <c r="G26" s="38" t="str">
        <f>'決算書'!C28</f>
        <v>リ-ス</v>
      </c>
      <c r="H26" s="58">
        <f t="shared" si="1"/>
        <v>0</v>
      </c>
      <c r="I26" s="14"/>
      <c r="J26" s="17"/>
      <c r="K26"/>
      <c r="L26"/>
      <c r="M26"/>
      <c r="N26"/>
      <c r="O26"/>
      <c r="P26"/>
      <c r="Q26"/>
      <c r="R26"/>
      <c r="S26"/>
      <c r="T26"/>
      <c r="U26"/>
      <c r="V26"/>
    </row>
    <row r="27" spans="1:22" s="3" customFormat="1" ht="18">
      <c r="A27" s="28"/>
      <c r="B27" s="81"/>
      <c r="C27" s="29"/>
      <c r="D27" s="5">
        <f t="shared" si="2"/>
      </c>
      <c r="E27" s="33"/>
      <c r="F27" s="21">
        <v>26</v>
      </c>
      <c r="G27" s="38" t="str">
        <f>'決算書'!C29</f>
        <v>?</v>
      </c>
      <c r="H27" s="58">
        <f t="shared" si="1"/>
        <v>0</v>
      </c>
      <c r="I27" s="14"/>
      <c r="J27" s="17"/>
      <c r="K27"/>
      <c r="L27"/>
      <c r="M27"/>
      <c r="N27"/>
      <c r="O27"/>
      <c r="P27"/>
      <c r="Q27"/>
      <c r="R27"/>
      <c r="S27"/>
      <c r="T27"/>
      <c r="U27"/>
      <c r="V27"/>
    </row>
    <row r="28" spans="1:22" ht="18">
      <c r="A28" s="28"/>
      <c r="B28" s="81"/>
      <c r="C28" s="29"/>
      <c r="D28" s="5">
        <f t="shared" si="2"/>
      </c>
      <c r="E28" s="33"/>
      <c r="F28" s="21">
        <v>27</v>
      </c>
      <c r="G28" s="38" t="str">
        <f>'決算書'!C30</f>
        <v>?</v>
      </c>
      <c r="H28" s="58">
        <f t="shared" si="1"/>
        <v>0</v>
      </c>
      <c r="I28" s="14"/>
      <c r="K28"/>
      <c r="L28"/>
      <c r="M28"/>
      <c r="N28"/>
      <c r="O28"/>
      <c r="P28"/>
      <c r="Q28"/>
      <c r="R28"/>
      <c r="S28"/>
      <c r="T28"/>
      <c r="U28"/>
      <c r="V28"/>
    </row>
    <row r="29" spans="1:22" ht="18">
      <c r="A29" s="28"/>
      <c r="B29" s="81"/>
      <c r="C29" s="29"/>
      <c r="D29" s="5">
        <f t="shared" si="2"/>
      </c>
      <c r="E29" s="33"/>
      <c r="F29" s="21">
        <v>28</v>
      </c>
      <c r="G29" s="38" t="str">
        <f>'決算書'!C31</f>
        <v>?</v>
      </c>
      <c r="H29" s="58">
        <f t="shared" si="1"/>
        <v>0</v>
      </c>
      <c r="I29" s="14"/>
      <c r="K29"/>
      <c r="L29"/>
      <c r="M29"/>
      <c r="N29"/>
      <c r="O29"/>
      <c r="P29"/>
      <c r="Q29"/>
      <c r="R29"/>
      <c r="S29"/>
      <c r="T29"/>
      <c r="U29"/>
      <c r="V29"/>
    </row>
    <row r="30" spans="1:22" ht="18">
      <c r="A30" s="28"/>
      <c r="B30" s="81"/>
      <c r="C30" s="29"/>
      <c r="D30" s="5">
        <f t="shared" si="2"/>
      </c>
      <c r="E30" s="33"/>
      <c r="F30" s="21">
        <v>29</v>
      </c>
      <c r="G30" s="38" t="str">
        <f>'決算書'!C32</f>
        <v>?</v>
      </c>
      <c r="H30" s="58">
        <f t="shared" si="1"/>
        <v>0</v>
      </c>
      <c r="I30" s="14"/>
      <c r="K30"/>
      <c r="L30"/>
      <c r="M30"/>
      <c r="N30"/>
      <c r="O30"/>
      <c r="P30"/>
      <c r="Q30"/>
      <c r="R30"/>
      <c r="S30"/>
      <c r="T30"/>
      <c r="U30"/>
      <c r="V30"/>
    </row>
    <row r="31" spans="1:22" ht="18">
      <c r="A31" s="28"/>
      <c r="B31" s="81"/>
      <c r="C31" s="29"/>
      <c r="D31" s="5">
        <f t="shared" si="2"/>
      </c>
      <c r="E31" s="33"/>
      <c r="F31" s="21">
        <v>30</v>
      </c>
      <c r="G31" s="38" t="str">
        <f>'決算書'!C33</f>
        <v>?</v>
      </c>
      <c r="H31" s="58">
        <f t="shared" si="1"/>
        <v>0</v>
      </c>
      <c r="I31" s="14"/>
      <c r="K31"/>
      <c r="L31"/>
      <c r="M31"/>
      <c r="N31"/>
      <c r="O31"/>
      <c r="P31"/>
      <c r="Q31"/>
      <c r="R31"/>
      <c r="S31"/>
      <c r="T31"/>
      <c r="U31"/>
      <c r="V31"/>
    </row>
    <row r="32" spans="1:22" ht="18">
      <c r="A32" s="28"/>
      <c r="B32" s="81"/>
      <c r="C32" s="29"/>
      <c r="D32" s="5">
        <f t="shared" si="2"/>
      </c>
      <c r="E32" s="33"/>
      <c r="F32" s="21">
        <v>31</v>
      </c>
      <c r="G32" s="38" t="str">
        <f>'決算書'!C34</f>
        <v>?</v>
      </c>
      <c r="H32" s="58">
        <f t="shared" si="1"/>
        <v>0</v>
      </c>
      <c r="I32" s="14"/>
      <c r="K32"/>
      <c r="L32"/>
      <c r="M32"/>
      <c r="N32"/>
      <c r="O32"/>
      <c r="P32"/>
      <c r="Q32"/>
      <c r="R32"/>
      <c r="S32"/>
      <c r="T32"/>
      <c r="U32"/>
      <c r="V32"/>
    </row>
    <row r="33" spans="1:22" ht="18.75" thickBot="1">
      <c r="A33" s="28"/>
      <c r="B33" s="81"/>
      <c r="C33" s="29"/>
      <c r="D33" s="5">
        <f t="shared" si="2"/>
      </c>
      <c r="E33" s="33"/>
      <c r="F33" s="22">
        <v>32</v>
      </c>
      <c r="G33" s="42" t="str">
        <f>'決算書'!C35</f>
        <v>消費税</v>
      </c>
      <c r="H33" s="60">
        <f t="shared" si="1"/>
        <v>0</v>
      </c>
      <c r="I33" s="14"/>
      <c r="K33"/>
      <c r="L33"/>
      <c r="M33"/>
      <c r="N33"/>
      <c r="O33"/>
      <c r="P33"/>
      <c r="Q33"/>
      <c r="R33"/>
      <c r="S33"/>
      <c r="T33"/>
      <c r="U33"/>
      <c r="V33"/>
    </row>
    <row r="34" spans="1:22" ht="18.75" thickBot="1">
      <c r="A34" s="28"/>
      <c r="B34" s="81"/>
      <c r="C34" s="29"/>
      <c r="D34" s="5">
        <f t="shared" si="2"/>
      </c>
      <c r="E34" s="33"/>
      <c r="F34" s="23">
        <v>33</v>
      </c>
      <c r="G34" s="36" t="str">
        <f>'決算書'!C36</f>
        <v>計</v>
      </c>
      <c r="H34" s="54">
        <f>SUM(H9:H33)</f>
        <v>0</v>
      </c>
      <c r="I34" s="14"/>
      <c r="K34"/>
      <c r="L34"/>
      <c r="M34"/>
      <c r="N34"/>
      <c r="O34"/>
      <c r="P34"/>
      <c r="Q34"/>
      <c r="R34"/>
      <c r="S34"/>
      <c r="T34"/>
      <c r="U34"/>
      <c r="V34"/>
    </row>
    <row r="35" spans="1:22" ht="18.75" thickBot="1">
      <c r="A35" s="28"/>
      <c r="B35" s="81"/>
      <c r="C35" s="29"/>
      <c r="D35" s="5">
        <f aca="true" t="shared" si="3" ref="D35:D50">IF(OR(C35&lt;1,C35=2,C35&gt;52,(AND(C35&gt;32,C35&lt;40)),(AND(C35&gt;40,C35&lt;50)),(AND(C35&gt;3,C35&lt;8))),"",VLOOKUP(C35,$F$2:$G$53,2))</f>
      </c>
      <c r="E35" s="33"/>
      <c r="F35" s="23">
        <v>34</v>
      </c>
      <c r="G35" s="40" t="str">
        <f>'決算書'!C37</f>
        <v>差引金額（７-33）</v>
      </c>
      <c r="H35" s="54">
        <f>IF(ISERROR(H8-H34)=TRUE,0,(H8-H34))</f>
        <v>20000</v>
      </c>
      <c r="I35" s="14"/>
      <c r="K35"/>
      <c r="L35"/>
      <c r="M35"/>
      <c r="N35"/>
      <c r="O35"/>
      <c r="P35"/>
      <c r="Q35"/>
      <c r="R35"/>
      <c r="S35"/>
      <c r="T35"/>
      <c r="U35"/>
      <c r="V35"/>
    </row>
    <row r="36" spans="1:22" ht="18">
      <c r="A36" s="28"/>
      <c r="B36" s="81"/>
      <c r="C36" s="29"/>
      <c r="D36" s="5">
        <f t="shared" si="3"/>
      </c>
      <c r="E36" s="33"/>
      <c r="F36" s="9">
        <v>35</v>
      </c>
      <c r="G36" s="43" t="str">
        <f>'決算書'!C38</f>
        <v>貸倒引当金</v>
      </c>
      <c r="H36" s="56"/>
      <c r="I36" s="14"/>
      <c r="K36"/>
      <c r="L36"/>
      <c r="M36"/>
      <c r="N36"/>
      <c r="O36"/>
      <c r="P36"/>
      <c r="Q36"/>
      <c r="R36"/>
      <c r="S36"/>
      <c r="T36"/>
      <c r="U36"/>
      <c r="V36"/>
    </row>
    <row r="37" spans="1:22" ht="18">
      <c r="A37" s="28"/>
      <c r="B37" s="81"/>
      <c r="C37" s="29"/>
      <c r="D37" s="5">
        <f t="shared" si="3"/>
      </c>
      <c r="E37" s="33"/>
      <c r="F37" s="10">
        <v>36</v>
      </c>
      <c r="G37" s="38" t="str">
        <f>'決算書'!C39</f>
        <v>?</v>
      </c>
      <c r="H37" s="58"/>
      <c r="I37" s="14"/>
      <c r="K37" s="16"/>
      <c r="L37"/>
      <c r="M37"/>
      <c r="N37"/>
      <c r="O37"/>
      <c r="P37"/>
      <c r="Q37"/>
      <c r="R37"/>
      <c r="S37"/>
      <c r="T37"/>
      <c r="U37"/>
      <c r="V37"/>
    </row>
    <row r="38" spans="1:22" ht="18">
      <c r="A38" s="28"/>
      <c r="B38" s="81"/>
      <c r="C38" s="29"/>
      <c r="D38" s="5">
        <f t="shared" si="3"/>
      </c>
      <c r="E38" s="33"/>
      <c r="F38" s="10">
        <v>37</v>
      </c>
      <c r="G38" s="38" t="str">
        <f>'決算書'!C40</f>
        <v>?</v>
      </c>
      <c r="H38" s="58"/>
      <c r="I38" s="14"/>
      <c r="K38"/>
      <c r="L38"/>
      <c r="M38"/>
      <c r="N38"/>
      <c r="O38"/>
      <c r="P38"/>
      <c r="Q38"/>
      <c r="R38"/>
      <c r="S38"/>
      <c r="T38"/>
      <c r="U38"/>
      <c r="V38"/>
    </row>
    <row r="39" spans="1:22" ht="18">
      <c r="A39" s="28"/>
      <c r="B39" s="81"/>
      <c r="C39" s="29"/>
      <c r="D39" s="5">
        <f t="shared" si="3"/>
      </c>
      <c r="E39" s="33"/>
      <c r="F39" s="10">
        <v>38</v>
      </c>
      <c r="G39" s="38" t="str">
        <f>'決算書'!C41</f>
        <v>?</v>
      </c>
      <c r="H39" s="58"/>
      <c r="I39" s="14"/>
      <c r="K39"/>
      <c r="L39"/>
      <c r="M39"/>
      <c r="N39"/>
      <c r="O39"/>
      <c r="P39"/>
      <c r="Q39"/>
      <c r="R39"/>
      <c r="S39"/>
      <c r="T39"/>
      <c r="U39"/>
      <c r="V39"/>
    </row>
    <row r="40" spans="1:22" ht="18.75" thickBot="1">
      <c r="A40" s="28"/>
      <c r="B40" s="81"/>
      <c r="C40" s="29"/>
      <c r="D40" s="5">
        <f t="shared" si="3"/>
      </c>
      <c r="E40" s="33"/>
      <c r="F40" s="20">
        <v>39</v>
      </c>
      <c r="G40" s="42" t="str">
        <f>'決算書'!C42</f>
        <v>計</v>
      </c>
      <c r="H40" s="60">
        <f>SUM(H36:H39)</f>
        <v>0</v>
      </c>
      <c r="I40" s="14"/>
      <c r="K40"/>
      <c r="L40"/>
      <c r="M40"/>
      <c r="N40"/>
      <c r="O40"/>
      <c r="P40"/>
      <c r="Q40"/>
      <c r="R40"/>
      <c r="S40"/>
      <c r="T40"/>
      <c r="U40"/>
      <c r="V40"/>
    </row>
    <row r="41" spans="1:22" ht="18">
      <c r="A41" s="28"/>
      <c r="B41" s="81"/>
      <c r="C41" s="29"/>
      <c r="D41" s="5">
        <f t="shared" si="3"/>
      </c>
      <c r="E41" s="33"/>
      <c r="F41" s="9">
        <v>40</v>
      </c>
      <c r="G41" s="41" t="str">
        <f>'決算書'!C43</f>
        <v>専従者給与</v>
      </c>
      <c r="H41" s="56">
        <f>SUMIF($C$2:$C$201,F41,$E$2:$E$201)</f>
        <v>0</v>
      </c>
      <c r="I41" s="14"/>
      <c r="K41"/>
      <c r="L41"/>
      <c r="M41"/>
      <c r="N41"/>
      <c r="O41"/>
      <c r="P41"/>
      <c r="Q41"/>
      <c r="R41"/>
      <c r="S41"/>
      <c r="T41"/>
      <c r="U41"/>
      <c r="V41"/>
    </row>
    <row r="42" spans="1:22" ht="18">
      <c r="A42" s="28"/>
      <c r="B42" s="81"/>
      <c r="C42" s="29"/>
      <c r="D42" s="5">
        <f t="shared" si="3"/>
      </c>
      <c r="E42" s="33"/>
      <c r="F42" s="10">
        <v>41</v>
      </c>
      <c r="G42" s="43" t="str">
        <f>'決算書'!C44</f>
        <v>貸倒引当金</v>
      </c>
      <c r="H42" s="58"/>
      <c r="I42" s="14"/>
      <c r="K42"/>
      <c r="L42"/>
      <c r="M42"/>
      <c r="N42"/>
      <c r="O42"/>
      <c r="P42"/>
      <c r="Q42"/>
      <c r="R42"/>
      <c r="S42"/>
      <c r="T42"/>
      <c r="U42"/>
      <c r="V42"/>
    </row>
    <row r="43" spans="1:22" ht="18">
      <c r="A43" s="28"/>
      <c r="B43" s="81"/>
      <c r="C43" s="29"/>
      <c r="D43" s="5">
        <f t="shared" si="3"/>
      </c>
      <c r="E43" s="33"/>
      <c r="F43" s="10">
        <v>42</v>
      </c>
      <c r="G43" s="38" t="str">
        <f>'決算書'!C45</f>
        <v>?</v>
      </c>
      <c r="H43" s="58"/>
      <c r="I43" s="14"/>
      <c r="K43"/>
      <c r="L43"/>
      <c r="M43"/>
      <c r="N43"/>
      <c r="O43"/>
      <c r="P43"/>
      <c r="Q43"/>
      <c r="R43"/>
      <c r="S43"/>
      <c r="T43"/>
      <c r="U43"/>
      <c r="V43"/>
    </row>
    <row r="44" spans="1:22" ht="18">
      <c r="A44" s="28"/>
      <c r="B44" s="81"/>
      <c r="C44" s="29"/>
      <c r="D44" s="5">
        <f t="shared" si="3"/>
      </c>
      <c r="E44" s="33"/>
      <c r="F44" s="10">
        <v>43</v>
      </c>
      <c r="G44" s="38" t="str">
        <f>'決算書'!C46</f>
        <v>?</v>
      </c>
      <c r="H44" s="58"/>
      <c r="I44" s="14"/>
      <c r="K44"/>
      <c r="L44"/>
      <c r="M44"/>
      <c r="N44"/>
      <c r="O44"/>
      <c r="P44"/>
      <c r="Q44"/>
      <c r="R44"/>
      <c r="S44"/>
      <c r="T44"/>
      <c r="U44"/>
      <c r="V44"/>
    </row>
    <row r="45" spans="1:22" ht="18">
      <c r="A45" s="28"/>
      <c r="B45" s="81"/>
      <c r="C45" s="29"/>
      <c r="D45" s="5">
        <f t="shared" si="3"/>
      </c>
      <c r="E45" s="33"/>
      <c r="F45" s="10">
        <v>44</v>
      </c>
      <c r="G45" s="38" t="str">
        <f>'決算書'!C47</f>
        <v>?</v>
      </c>
      <c r="H45" s="58"/>
      <c r="I45" s="14"/>
      <c r="K45"/>
      <c r="L45"/>
      <c r="M45"/>
      <c r="N45"/>
      <c r="O45"/>
      <c r="P45"/>
      <c r="Q45"/>
      <c r="R45"/>
      <c r="S45"/>
      <c r="T45"/>
      <c r="U45"/>
      <c r="V45"/>
    </row>
    <row r="46" spans="1:22" ht="18.75" thickBot="1">
      <c r="A46" s="28"/>
      <c r="B46" s="81"/>
      <c r="C46" s="29"/>
      <c r="D46" s="5">
        <f t="shared" si="3"/>
      </c>
      <c r="E46" s="33"/>
      <c r="F46" s="20">
        <v>45</v>
      </c>
      <c r="G46" s="42" t="str">
        <f>'決算書'!C48</f>
        <v>計</v>
      </c>
      <c r="H46" s="60">
        <f>SUM(H41:H45)</f>
        <v>0</v>
      </c>
      <c r="I46" s="14"/>
      <c r="K46"/>
      <c r="L46"/>
      <c r="M46"/>
      <c r="N46"/>
      <c r="O46"/>
      <c r="P46"/>
      <c r="Q46"/>
      <c r="R46"/>
      <c r="S46"/>
      <c r="T46"/>
      <c r="U46"/>
      <c r="V46"/>
    </row>
    <row r="47" spans="1:22" ht="18.75" thickBot="1">
      <c r="A47" s="28"/>
      <c r="B47" s="81"/>
      <c r="C47" s="29"/>
      <c r="D47" s="5">
        <f t="shared" si="3"/>
      </c>
      <c r="E47" s="33"/>
      <c r="F47" s="12">
        <v>46</v>
      </c>
      <c r="G47" s="40" t="str">
        <f>'決算書'!C49</f>
        <v>青控除前(34+39-45)</v>
      </c>
      <c r="H47" s="54">
        <f>IF(ISERROR(H35+H40-H46)=TRUE,0,(H35+H40-H46))</f>
        <v>20000</v>
      </c>
      <c r="I47" s="14"/>
      <c r="K47"/>
      <c r="L47"/>
      <c r="M47"/>
      <c r="N47"/>
      <c r="O47"/>
      <c r="P47"/>
      <c r="Q47"/>
      <c r="R47"/>
      <c r="S47"/>
      <c r="T47"/>
      <c r="U47"/>
      <c r="V47"/>
    </row>
    <row r="48" spans="1:22" ht="18.75" thickBot="1">
      <c r="A48" s="28"/>
      <c r="B48" s="81"/>
      <c r="C48" s="29"/>
      <c r="D48" s="5">
        <f t="shared" si="3"/>
      </c>
      <c r="E48" s="33"/>
      <c r="F48" s="12">
        <v>47</v>
      </c>
      <c r="G48" s="43" t="str">
        <f>'決算書'!C50</f>
        <v>青色控除</v>
      </c>
      <c r="H48" s="54">
        <v>0</v>
      </c>
      <c r="I48" s="14"/>
      <c r="K48"/>
      <c r="L48"/>
      <c r="M48"/>
      <c r="N48"/>
      <c r="O48"/>
      <c r="P48"/>
      <c r="Q48"/>
      <c r="R48"/>
      <c r="S48"/>
      <c r="T48"/>
      <c r="U48"/>
      <c r="V48"/>
    </row>
    <row r="49" spans="1:22" ht="18.75" thickBot="1">
      <c r="A49" s="28"/>
      <c r="B49" s="81"/>
      <c r="C49" s="29"/>
      <c r="D49" s="5">
        <f t="shared" si="3"/>
      </c>
      <c r="E49" s="33"/>
      <c r="F49" s="12">
        <v>48</v>
      </c>
      <c r="G49" s="40" t="str">
        <f>'決算書'!C51</f>
        <v>所得金額(46-47)</v>
      </c>
      <c r="H49" s="54">
        <f>IF(ISERROR(H47-H48)=TRUE,0,(H47-H48))</f>
        <v>20000</v>
      </c>
      <c r="I49" s="14"/>
      <c r="K49"/>
      <c r="L49"/>
      <c r="M49"/>
      <c r="N49"/>
      <c r="O49"/>
      <c r="P49"/>
      <c r="Q49"/>
      <c r="R49"/>
      <c r="S49"/>
      <c r="T49"/>
      <c r="U49"/>
      <c r="V49"/>
    </row>
    <row r="50" spans="1:22" ht="18.75" thickBot="1">
      <c r="A50" s="28"/>
      <c r="B50" s="81"/>
      <c r="C50" s="29"/>
      <c r="D50" s="5">
        <f t="shared" si="3"/>
      </c>
      <c r="E50" s="33"/>
      <c r="F50" s="12">
        <v>49</v>
      </c>
      <c r="G50" s="44" t="str">
        <f>'決算書'!C52</f>
        <v>売掛金</v>
      </c>
      <c r="H50" s="76">
        <v>0</v>
      </c>
      <c r="I50" s="14"/>
      <c r="K50"/>
      <c r="L50"/>
      <c r="M50"/>
      <c r="N50"/>
      <c r="O50"/>
      <c r="P50"/>
      <c r="Q50"/>
      <c r="R50"/>
      <c r="S50"/>
      <c r="T50"/>
      <c r="U50"/>
      <c r="V50"/>
    </row>
    <row r="51" spans="1:22" ht="18.75" thickBot="1">
      <c r="A51" s="28"/>
      <c r="B51" s="81"/>
      <c r="C51" s="29"/>
      <c r="D51" s="5">
        <f aca="true" t="shared" si="4" ref="D51:D66">IF(OR(C51&lt;1,C51=2,C51&gt;52,(AND(C51&gt;32,C51&lt;40)),(AND(C51&gt;40,C51&lt;50)),(AND(C51&gt;3,C51&lt;8))),"",VLOOKUP(C51,$F$2:$G$53,2))</f>
      </c>
      <c r="E51" s="33"/>
      <c r="F51" s="12">
        <v>50</v>
      </c>
      <c r="G51" s="45" t="str">
        <f>'決算書'!C53</f>
        <v>入金</v>
      </c>
      <c r="H51" s="62">
        <f>SUMIF($C$2:$C$201,F51,$E$2:$E$201)</f>
        <v>0</v>
      </c>
      <c r="I51" s="14"/>
      <c r="K51"/>
      <c r="L51"/>
      <c r="M51"/>
      <c r="N51"/>
      <c r="O51"/>
      <c r="P51"/>
      <c r="Q51"/>
      <c r="R51"/>
      <c r="S51"/>
      <c r="T51"/>
      <c r="U51"/>
      <c r="V51"/>
    </row>
    <row r="52" spans="1:22" ht="18.75" thickBot="1">
      <c r="A52" s="28"/>
      <c r="B52" s="81"/>
      <c r="C52" s="29"/>
      <c r="D52" s="5">
        <f t="shared" si="4"/>
      </c>
      <c r="E52" s="33"/>
      <c r="F52" s="78">
        <v>51</v>
      </c>
      <c r="G52" s="80" t="str">
        <f>'決算書'!C54</f>
        <v>元金</v>
      </c>
      <c r="H52" s="79">
        <f>SUMIF($C$2:$C$202,F52,$E$2:$E$202)</f>
        <v>0</v>
      </c>
      <c r="I52" s="14"/>
      <c r="K52"/>
      <c r="L52"/>
      <c r="M52"/>
      <c r="N52"/>
      <c r="O52"/>
      <c r="P52"/>
      <c r="Q52"/>
      <c r="R52"/>
      <c r="S52"/>
      <c r="T52"/>
      <c r="U52"/>
      <c r="V52"/>
    </row>
    <row r="53" spans="1:22" ht="18.75" thickBot="1">
      <c r="A53" s="28"/>
      <c r="B53" s="81"/>
      <c r="C53" s="29"/>
      <c r="D53" s="5">
        <f t="shared" si="4"/>
      </c>
      <c r="E53" s="33"/>
      <c r="F53" s="78">
        <v>52</v>
      </c>
      <c r="G53" s="45" t="str">
        <f>'決算書'!C55</f>
        <v>借入</v>
      </c>
      <c r="H53" s="79">
        <f>SUMIF($C$2:$C$202,F53,$E$2:$E$202)</f>
        <v>0</v>
      </c>
      <c r="I53" s="14"/>
      <c r="K53"/>
      <c r="L53"/>
      <c r="M53"/>
      <c r="N53"/>
      <c r="O53"/>
      <c r="P53"/>
      <c r="Q53"/>
      <c r="R53"/>
      <c r="S53"/>
      <c r="T53"/>
      <c r="U53"/>
      <c r="V53"/>
    </row>
    <row r="54" spans="1:22" ht="18">
      <c r="A54" s="28"/>
      <c r="B54" s="81"/>
      <c r="C54" s="29"/>
      <c r="D54" s="5">
        <f t="shared" si="4"/>
      </c>
      <c r="E54" s="33"/>
      <c r="I54" s="14"/>
      <c r="K54"/>
      <c r="L54"/>
      <c r="M54"/>
      <c r="N54"/>
      <c r="O54"/>
      <c r="P54"/>
      <c r="Q54"/>
      <c r="R54"/>
      <c r="S54"/>
      <c r="T54"/>
      <c r="U54"/>
      <c r="V54"/>
    </row>
    <row r="55" spans="1:22" ht="18">
      <c r="A55" s="28"/>
      <c r="B55" s="81"/>
      <c r="C55" s="29"/>
      <c r="D55" s="5">
        <f t="shared" si="4"/>
      </c>
      <c r="E55" s="33"/>
      <c r="I55" s="14"/>
      <c r="K55"/>
      <c r="L55"/>
      <c r="M55"/>
      <c r="N55"/>
      <c r="O55"/>
      <c r="P55"/>
      <c r="Q55"/>
      <c r="R55"/>
      <c r="S55"/>
      <c r="T55"/>
      <c r="U55"/>
      <c r="V55"/>
    </row>
    <row r="56" spans="1:22" ht="18">
      <c r="A56" s="28"/>
      <c r="B56" s="81"/>
      <c r="C56" s="29"/>
      <c r="D56" s="5">
        <f t="shared" si="4"/>
      </c>
      <c r="E56" s="33"/>
      <c r="I56" s="14"/>
      <c r="K56"/>
      <c r="L56"/>
      <c r="M56"/>
      <c r="N56"/>
      <c r="O56"/>
      <c r="P56"/>
      <c r="Q56"/>
      <c r="R56"/>
      <c r="S56"/>
      <c r="T56"/>
      <c r="U56"/>
      <c r="V56"/>
    </row>
    <row r="57" spans="1:22" ht="18">
      <c r="A57" s="28"/>
      <c r="B57" s="81"/>
      <c r="C57" s="29"/>
      <c r="D57" s="5">
        <f t="shared" si="4"/>
      </c>
      <c r="E57" s="33"/>
      <c r="I57" s="14"/>
      <c r="K57"/>
      <c r="L57"/>
      <c r="M57"/>
      <c r="N57"/>
      <c r="O57"/>
      <c r="P57"/>
      <c r="Q57"/>
      <c r="R57"/>
      <c r="S57"/>
      <c r="T57"/>
      <c r="U57"/>
      <c r="V57"/>
    </row>
    <row r="58" spans="1:22" ht="18">
      <c r="A58" s="28"/>
      <c r="B58" s="81"/>
      <c r="C58" s="29"/>
      <c r="D58" s="5">
        <f t="shared" si="4"/>
      </c>
      <c r="E58" s="33"/>
      <c r="I58" s="14"/>
      <c r="K58"/>
      <c r="L58"/>
      <c r="M58"/>
      <c r="N58"/>
      <c r="O58"/>
      <c r="P58"/>
      <c r="Q58"/>
      <c r="R58"/>
      <c r="S58"/>
      <c r="T58"/>
      <c r="U58"/>
      <c r="V58"/>
    </row>
    <row r="59" spans="1:22" ht="18">
      <c r="A59" s="28"/>
      <c r="B59" s="81"/>
      <c r="C59" s="29"/>
      <c r="D59" s="5">
        <f t="shared" si="4"/>
      </c>
      <c r="E59" s="33"/>
      <c r="I59" s="14"/>
      <c r="K59"/>
      <c r="L59"/>
      <c r="M59"/>
      <c r="N59"/>
      <c r="O59"/>
      <c r="P59"/>
      <c r="Q59"/>
      <c r="R59"/>
      <c r="S59"/>
      <c r="T59"/>
      <c r="U59"/>
      <c r="V59"/>
    </row>
    <row r="60" spans="1:22" ht="18">
      <c r="A60" s="28"/>
      <c r="B60" s="81"/>
      <c r="C60" s="29"/>
      <c r="D60" s="5">
        <f t="shared" si="4"/>
      </c>
      <c r="E60" s="33"/>
      <c r="I60" s="14"/>
      <c r="K60"/>
      <c r="L60"/>
      <c r="M60"/>
      <c r="N60"/>
      <c r="O60"/>
      <c r="P60"/>
      <c r="Q60"/>
      <c r="R60"/>
      <c r="S60"/>
      <c r="T60"/>
      <c r="U60"/>
      <c r="V60"/>
    </row>
    <row r="61" spans="1:22" ht="18">
      <c r="A61" s="28"/>
      <c r="B61" s="81"/>
      <c r="C61" s="29"/>
      <c r="D61" s="5">
        <f t="shared" si="4"/>
      </c>
      <c r="E61" s="33"/>
      <c r="I61" s="14"/>
      <c r="K61"/>
      <c r="L61"/>
      <c r="M61"/>
      <c r="N61"/>
      <c r="O61"/>
      <c r="P61"/>
      <c r="Q61"/>
      <c r="R61"/>
      <c r="S61"/>
      <c r="T61"/>
      <c r="U61"/>
      <c r="V61"/>
    </row>
    <row r="62" spans="1:5" ht="18">
      <c r="A62" s="28"/>
      <c r="B62" s="81"/>
      <c r="C62" s="29"/>
      <c r="D62" s="5">
        <f t="shared" si="4"/>
      </c>
      <c r="E62" s="33"/>
    </row>
    <row r="63" spans="1:5" ht="18">
      <c r="A63" s="28"/>
      <c r="B63" s="81"/>
      <c r="C63" s="29"/>
      <c r="D63" s="5">
        <f t="shared" si="4"/>
      </c>
      <c r="E63" s="33"/>
    </row>
    <row r="64" spans="1:5" ht="18">
      <c r="A64" s="28"/>
      <c r="B64" s="81"/>
      <c r="C64" s="29"/>
      <c r="D64" s="5">
        <f t="shared" si="4"/>
      </c>
      <c r="E64" s="33"/>
    </row>
    <row r="65" spans="1:5" ht="18">
      <c r="A65" s="28"/>
      <c r="B65" s="81"/>
      <c r="C65" s="29"/>
      <c r="D65" s="5">
        <f t="shared" si="4"/>
      </c>
      <c r="E65" s="33"/>
    </row>
    <row r="66" spans="1:5" ht="18">
      <c r="A66" s="28"/>
      <c r="B66" s="81"/>
      <c r="C66" s="29"/>
      <c r="D66" s="5">
        <f t="shared" si="4"/>
      </c>
      <c r="E66" s="33"/>
    </row>
    <row r="67" spans="1:5" ht="18">
      <c r="A67" s="28"/>
      <c r="B67" s="81"/>
      <c r="C67" s="29"/>
      <c r="D67" s="5">
        <f aca="true" t="shared" si="5" ref="D67:D82">IF(OR(C67&lt;1,C67=2,C67&gt;52,(AND(C67&gt;32,C67&lt;40)),(AND(C67&gt;40,C67&lt;50)),(AND(C67&gt;3,C67&lt;8))),"",VLOOKUP(C67,$F$2:$G$53,2))</f>
      </c>
      <c r="E67" s="33"/>
    </row>
    <row r="68" spans="1:5" ht="18">
      <c r="A68" s="28"/>
      <c r="B68" s="81"/>
      <c r="C68" s="29"/>
      <c r="D68" s="5">
        <f t="shared" si="5"/>
      </c>
      <c r="E68" s="33"/>
    </row>
    <row r="69" spans="1:5" ht="18">
      <c r="A69" s="28"/>
      <c r="B69" s="81"/>
      <c r="C69" s="29"/>
      <c r="D69" s="5">
        <f t="shared" si="5"/>
      </c>
      <c r="E69" s="33"/>
    </row>
    <row r="70" spans="1:5" ht="18">
      <c r="A70" s="28"/>
      <c r="B70" s="81"/>
      <c r="C70" s="29"/>
      <c r="D70" s="5">
        <f t="shared" si="5"/>
      </c>
      <c r="E70" s="33"/>
    </row>
    <row r="71" spans="1:5" ht="18">
      <c r="A71" s="28"/>
      <c r="B71" s="81"/>
      <c r="C71" s="29"/>
      <c r="D71" s="5">
        <f t="shared" si="5"/>
      </c>
      <c r="E71" s="33"/>
    </row>
    <row r="72" spans="1:5" ht="18">
      <c r="A72" s="28"/>
      <c r="B72" s="81"/>
      <c r="C72" s="29"/>
      <c r="D72" s="5">
        <f t="shared" si="5"/>
      </c>
      <c r="E72" s="33"/>
    </row>
    <row r="73" spans="1:5" ht="18">
      <c r="A73" s="28"/>
      <c r="B73" s="81"/>
      <c r="C73" s="29"/>
      <c r="D73" s="5">
        <f t="shared" si="5"/>
      </c>
      <c r="E73" s="33"/>
    </row>
    <row r="74" spans="1:5" ht="18">
      <c r="A74" s="28"/>
      <c r="B74" s="81"/>
      <c r="C74" s="29"/>
      <c r="D74" s="5">
        <f t="shared" si="5"/>
      </c>
      <c r="E74" s="33"/>
    </row>
    <row r="75" spans="1:5" ht="18">
      <c r="A75" s="28"/>
      <c r="B75" s="81"/>
      <c r="C75" s="29"/>
      <c r="D75" s="5">
        <f t="shared" si="5"/>
      </c>
      <c r="E75" s="33"/>
    </row>
    <row r="76" spans="1:5" ht="18">
      <c r="A76" s="28"/>
      <c r="B76" s="81"/>
      <c r="C76" s="29"/>
      <c r="D76" s="5">
        <f t="shared" si="5"/>
      </c>
      <c r="E76" s="33"/>
    </row>
    <row r="77" spans="1:5" ht="18">
      <c r="A77" s="28"/>
      <c r="B77" s="81"/>
      <c r="C77" s="29"/>
      <c r="D77" s="5">
        <f t="shared" si="5"/>
      </c>
      <c r="E77" s="33"/>
    </row>
    <row r="78" spans="1:5" ht="18">
      <c r="A78" s="28"/>
      <c r="B78" s="81"/>
      <c r="C78" s="29"/>
      <c r="D78" s="5">
        <f t="shared" si="5"/>
      </c>
      <c r="E78" s="33"/>
    </row>
    <row r="79" spans="1:5" ht="18">
      <c r="A79" s="28"/>
      <c r="B79" s="81"/>
      <c r="C79" s="29"/>
      <c r="D79" s="5">
        <f t="shared" si="5"/>
      </c>
      <c r="E79" s="33"/>
    </row>
    <row r="80" spans="1:5" ht="18">
      <c r="A80" s="28"/>
      <c r="B80" s="81"/>
      <c r="C80" s="29"/>
      <c r="D80" s="5">
        <f t="shared" si="5"/>
      </c>
      <c r="E80" s="33"/>
    </row>
    <row r="81" spans="1:5" ht="18">
      <c r="A81" s="28"/>
      <c r="B81" s="81"/>
      <c r="C81" s="29"/>
      <c r="D81" s="5">
        <f t="shared" si="5"/>
      </c>
      <c r="E81" s="33"/>
    </row>
    <row r="82" spans="1:5" ht="18">
      <c r="A82" s="28"/>
      <c r="B82" s="81"/>
      <c r="C82" s="29"/>
      <c r="D82" s="5">
        <f t="shared" si="5"/>
      </c>
      <c r="E82" s="33"/>
    </row>
    <row r="83" spans="1:5" ht="18">
      <c r="A83" s="28"/>
      <c r="B83" s="81"/>
      <c r="C83" s="29"/>
      <c r="D83" s="5">
        <f aca="true" t="shared" si="6" ref="D83:D98">IF(OR(C83&lt;1,C83=2,C83&gt;52,(AND(C83&gt;32,C83&lt;40)),(AND(C83&gt;40,C83&lt;50)),(AND(C83&gt;3,C83&lt;8))),"",VLOOKUP(C83,$F$2:$G$53,2))</f>
      </c>
      <c r="E83" s="33"/>
    </row>
    <row r="84" spans="1:5" ht="18">
      <c r="A84" s="28"/>
      <c r="B84" s="81"/>
      <c r="C84" s="29"/>
      <c r="D84" s="5">
        <f t="shared" si="6"/>
      </c>
      <c r="E84" s="33"/>
    </row>
    <row r="85" spans="1:5" ht="18">
      <c r="A85" s="28"/>
      <c r="B85" s="81"/>
      <c r="C85" s="29"/>
      <c r="D85" s="5">
        <f t="shared" si="6"/>
      </c>
      <c r="E85" s="33"/>
    </row>
    <row r="86" spans="1:5" ht="18">
      <c r="A86" s="28"/>
      <c r="B86" s="81"/>
      <c r="C86" s="29"/>
      <c r="D86" s="5">
        <f t="shared" si="6"/>
      </c>
      <c r="E86" s="33"/>
    </row>
    <row r="87" spans="1:5" ht="18">
      <c r="A87" s="28"/>
      <c r="B87" s="81"/>
      <c r="C87" s="29"/>
      <c r="D87" s="5">
        <f t="shared" si="6"/>
      </c>
      <c r="E87" s="33"/>
    </row>
    <row r="88" spans="1:5" ht="18">
      <c r="A88" s="28"/>
      <c r="B88" s="81"/>
      <c r="C88" s="29"/>
      <c r="D88" s="5">
        <f t="shared" si="6"/>
      </c>
      <c r="E88" s="33"/>
    </row>
    <row r="89" spans="1:5" ht="18">
      <c r="A89" s="28"/>
      <c r="B89" s="81"/>
      <c r="C89" s="29"/>
      <c r="D89" s="5">
        <f t="shared" si="6"/>
      </c>
      <c r="E89" s="33"/>
    </row>
    <row r="90" spans="1:5" ht="18">
      <c r="A90" s="28"/>
      <c r="B90" s="81"/>
      <c r="C90" s="29"/>
      <c r="D90" s="5">
        <f t="shared" si="6"/>
      </c>
      <c r="E90" s="33"/>
    </row>
    <row r="91" spans="1:5" ht="18">
      <c r="A91" s="28"/>
      <c r="B91" s="81"/>
      <c r="C91" s="29"/>
      <c r="D91" s="5">
        <f t="shared" si="6"/>
      </c>
      <c r="E91" s="33"/>
    </row>
    <row r="92" spans="1:5" ht="18">
      <c r="A92" s="28"/>
      <c r="B92" s="81"/>
      <c r="C92" s="29"/>
      <c r="D92" s="5">
        <f t="shared" si="6"/>
      </c>
      <c r="E92" s="33"/>
    </row>
    <row r="93" spans="1:5" ht="18">
      <c r="A93" s="28"/>
      <c r="B93" s="81"/>
      <c r="C93" s="29"/>
      <c r="D93" s="5">
        <f t="shared" si="6"/>
      </c>
      <c r="E93" s="33"/>
    </row>
    <row r="94" spans="1:5" ht="18">
      <c r="A94" s="28"/>
      <c r="B94" s="81"/>
      <c r="C94" s="29"/>
      <c r="D94" s="5">
        <f t="shared" si="6"/>
      </c>
      <c r="E94" s="33"/>
    </row>
    <row r="95" spans="1:5" ht="18">
      <c r="A95" s="28"/>
      <c r="B95" s="81"/>
      <c r="C95" s="29"/>
      <c r="D95" s="5">
        <f t="shared" si="6"/>
      </c>
      <c r="E95" s="33"/>
    </row>
    <row r="96" spans="1:5" ht="18">
      <c r="A96" s="28"/>
      <c r="B96" s="81"/>
      <c r="C96" s="29"/>
      <c r="D96" s="5">
        <f t="shared" si="6"/>
      </c>
      <c r="E96" s="33"/>
    </row>
    <row r="97" spans="1:5" ht="18">
      <c r="A97" s="28"/>
      <c r="B97" s="81"/>
      <c r="C97" s="29"/>
      <c r="D97" s="5">
        <f t="shared" si="6"/>
      </c>
      <c r="E97" s="33"/>
    </row>
    <row r="98" spans="1:5" ht="18">
      <c r="A98" s="28"/>
      <c r="B98" s="81"/>
      <c r="C98" s="29"/>
      <c r="D98" s="5">
        <f t="shared" si="6"/>
      </c>
      <c r="E98" s="33"/>
    </row>
    <row r="99" spans="1:5" ht="18">
      <c r="A99" s="28"/>
      <c r="B99" s="81"/>
      <c r="C99" s="29"/>
      <c r="D99" s="5">
        <f aca="true" t="shared" si="7" ref="D99:D114">IF(OR(C99&lt;1,C99=2,C99&gt;52,(AND(C99&gt;32,C99&lt;40)),(AND(C99&gt;40,C99&lt;50)),(AND(C99&gt;3,C99&lt;8))),"",VLOOKUP(C99,$F$2:$G$53,2))</f>
      </c>
      <c r="E99" s="33"/>
    </row>
    <row r="100" spans="1:5" ht="18">
      <c r="A100" s="28"/>
      <c r="B100" s="81"/>
      <c r="C100" s="29"/>
      <c r="D100" s="5">
        <f t="shared" si="7"/>
      </c>
      <c r="E100" s="33"/>
    </row>
    <row r="101" spans="1:5" ht="18">
      <c r="A101" s="28"/>
      <c r="B101" s="81"/>
      <c r="C101" s="29"/>
      <c r="D101" s="5">
        <f t="shared" si="7"/>
      </c>
      <c r="E101" s="33"/>
    </row>
    <row r="102" spans="1:5" ht="18">
      <c r="A102" s="28"/>
      <c r="B102" s="81"/>
      <c r="C102" s="29"/>
      <c r="D102" s="5">
        <f t="shared" si="7"/>
      </c>
      <c r="E102" s="33"/>
    </row>
    <row r="103" spans="1:5" ht="18">
      <c r="A103" s="28"/>
      <c r="B103" s="81"/>
      <c r="C103" s="29"/>
      <c r="D103" s="5">
        <f t="shared" si="7"/>
      </c>
      <c r="E103" s="33"/>
    </row>
    <row r="104" spans="1:5" ht="18">
      <c r="A104" s="28"/>
      <c r="B104" s="81"/>
      <c r="C104" s="29"/>
      <c r="D104" s="5">
        <f t="shared" si="7"/>
      </c>
      <c r="E104" s="33"/>
    </row>
    <row r="105" spans="1:5" ht="18">
      <c r="A105" s="28"/>
      <c r="B105" s="81"/>
      <c r="C105" s="29"/>
      <c r="D105" s="5">
        <f t="shared" si="7"/>
      </c>
      <c r="E105" s="33"/>
    </row>
    <row r="106" spans="1:5" ht="18">
      <c r="A106" s="28"/>
      <c r="B106" s="81"/>
      <c r="C106" s="29"/>
      <c r="D106" s="5">
        <f t="shared" si="7"/>
      </c>
      <c r="E106" s="33"/>
    </row>
    <row r="107" spans="1:5" ht="18">
      <c r="A107" s="28"/>
      <c r="B107" s="81"/>
      <c r="C107" s="29"/>
      <c r="D107" s="5">
        <f t="shared" si="7"/>
      </c>
      <c r="E107" s="33"/>
    </row>
    <row r="108" spans="1:5" ht="18">
      <c r="A108" s="28"/>
      <c r="B108" s="81"/>
      <c r="C108" s="29"/>
      <c r="D108" s="5">
        <f t="shared" si="7"/>
      </c>
      <c r="E108" s="33"/>
    </row>
    <row r="109" spans="1:5" ht="18">
      <c r="A109" s="28"/>
      <c r="B109" s="81"/>
      <c r="C109" s="29"/>
      <c r="D109" s="5">
        <f t="shared" si="7"/>
      </c>
      <c r="E109" s="33"/>
    </row>
    <row r="110" spans="1:5" ht="18">
      <c r="A110" s="28"/>
      <c r="B110" s="81"/>
      <c r="C110" s="29"/>
      <c r="D110" s="5">
        <f t="shared" si="7"/>
      </c>
      <c r="E110" s="33"/>
    </row>
    <row r="111" spans="1:5" ht="18">
      <c r="A111" s="28"/>
      <c r="B111" s="81"/>
      <c r="C111" s="29"/>
      <c r="D111" s="5">
        <f t="shared" si="7"/>
      </c>
      <c r="E111" s="33"/>
    </row>
    <row r="112" spans="1:5" ht="18">
      <c r="A112" s="28"/>
      <c r="B112" s="81"/>
      <c r="C112" s="29"/>
      <c r="D112" s="5">
        <f t="shared" si="7"/>
      </c>
      <c r="E112" s="33"/>
    </row>
    <row r="113" spans="1:5" ht="18">
      <c r="A113" s="28"/>
      <c r="B113" s="81"/>
      <c r="C113" s="29"/>
      <c r="D113" s="5">
        <f t="shared" si="7"/>
      </c>
      <c r="E113" s="33"/>
    </row>
    <row r="114" spans="1:5" ht="18">
      <c r="A114" s="28"/>
      <c r="B114" s="81"/>
      <c r="C114" s="29"/>
      <c r="D114" s="5">
        <f t="shared" si="7"/>
      </c>
      <c r="E114" s="33"/>
    </row>
    <row r="115" spans="1:5" ht="18">
      <c r="A115" s="28"/>
      <c r="B115" s="81"/>
      <c r="C115" s="29"/>
      <c r="D115" s="5">
        <f aca="true" t="shared" si="8" ref="D115:D130">IF(OR(C115&lt;1,C115=2,C115&gt;52,(AND(C115&gt;32,C115&lt;40)),(AND(C115&gt;40,C115&lt;50)),(AND(C115&gt;3,C115&lt;8))),"",VLOOKUP(C115,$F$2:$G$53,2))</f>
      </c>
      <c r="E115" s="33"/>
    </row>
    <row r="116" spans="1:5" ht="18">
      <c r="A116" s="28"/>
      <c r="B116" s="81"/>
      <c r="C116" s="29"/>
      <c r="D116" s="5">
        <f t="shared" si="8"/>
      </c>
      <c r="E116" s="33"/>
    </row>
    <row r="117" spans="1:5" ht="18">
      <c r="A117" s="28"/>
      <c r="B117" s="81"/>
      <c r="C117" s="29"/>
      <c r="D117" s="5">
        <f t="shared" si="8"/>
      </c>
      <c r="E117" s="33"/>
    </row>
    <row r="118" spans="1:5" ht="18">
      <c r="A118" s="28"/>
      <c r="B118" s="81"/>
      <c r="C118" s="29"/>
      <c r="D118" s="5">
        <f t="shared" si="8"/>
      </c>
      <c r="E118" s="33"/>
    </row>
    <row r="119" spans="1:5" ht="18">
      <c r="A119" s="28"/>
      <c r="B119" s="81"/>
      <c r="C119" s="29"/>
      <c r="D119" s="5">
        <f t="shared" si="8"/>
      </c>
      <c r="E119" s="33"/>
    </row>
    <row r="120" spans="1:5" ht="18">
      <c r="A120" s="28"/>
      <c r="B120" s="81"/>
      <c r="C120" s="29"/>
      <c r="D120" s="5">
        <f t="shared" si="8"/>
      </c>
      <c r="E120" s="33"/>
    </row>
    <row r="121" spans="1:5" ht="18">
      <c r="A121" s="28"/>
      <c r="B121" s="81"/>
      <c r="C121" s="29"/>
      <c r="D121" s="5">
        <f t="shared" si="8"/>
      </c>
      <c r="E121" s="33"/>
    </row>
    <row r="122" spans="1:5" ht="18">
      <c r="A122" s="28"/>
      <c r="B122" s="81"/>
      <c r="C122" s="29"/>
      <c r="D122" s="5">
        <f t="shared" si="8"/>
      </c>
      <c r="E122" s="33"/>
    </row>
    <row r="123" spans="1:5" ht="18">
      <c r="A123" s="28"/>
      <c r="B123" s="81"/>
      <c r="C123" s="29"/>
      <c r="D123" s="5">
        <f t="shared" si="8"/>
      </c>
      <c r="E123" s="33"/>
    </row>
    <row r="124" spans="1:5" ht="18">
      <c r="A124" s="28"/>
      <c r="B124" s="81"/>
      <c r="C124" s="29"/>
      <c r="D124" s="5">
        <f t="shared" si="8"/>
      </c>
      <c r="E124" s="33"/>
    </row>
    <row r="125" spans="1:5" ht="18">
      <c r="A125" s="28"/>
      <c r="B125" s="81"/>
      <c r="C125" s="29"/>
      <c r="D125" s="5">
        <f t="shared" si="8"/>
      </c>
      <c r="E125" s="33"/>
    </row>
    <row r="126" spans="1:5" ht="18">
      <c r="A126" s="28"/>
      <c r="B126" s="81"/>
      <c r="C126" s="29"/>
      <c r="D126" s="5">
        <f t="shared" si="8"/>
      </c>
      <c r="E126" s="33"/>
    </row>
    <row r="127" spans="1:5" ht="18">
      <c r="A127" s="28"/>
      <c r="B127" s="81"/>
      <c r="C127" s="29"/>
      <c r="D127" s="5">
        <f t="shared" si="8"/>
      </c>
      <c r="E127" s="33"/>
    </row>
    <row r="128" spans="1:5" ht="18">
      <c r="A128" s="28"/>
      <c r="B128" s="81"/>
      <c r="C128" s="29"/>
      <c r="D128" s="5">
        <f t="shared" si="8"/>
      </c>
      <c r="E128" s="33"/>
    </row>
    <row r="129" spans="1:5" ht="18">
      <c r="A129" s="28"/>
      <c r="B129" s="81"/>
      <c r="C129" s="29"/>
      <c r="D129" s="5">
        <f t="shared" si="8"/>
      </c>
      <c r="E129" s="33"/>
    </row>
    <row r="130" spans="1:5" ht="18">
      <c r="A130" s="28"/>
      <c r="B130" s="81"/>
      <c r="C130" s="29"/>
      <c r="D130" s="5">
        <f t="shared" si="8"/>
      </c>
      <c r="E130" s="33"/>
    </row>
    <row r="131" spans="1:5" ht="18">
      <c r="A131" s="28"/>
      <c r="B131" s="81"/>
      <c r="C131" s="29"/>
      <c r="D131" s="5">
        <f aca="true" t="shared" si="9" ref="D131:D146">IF(OR(C131&lt;1,C131=2,C131&gt;52,(AND(C131&gt;32,C131&lt;40)),(AND(C131&gt;40,C131&lt;50)),(AND(C131&gt;3,C131&lt;8))),"",VLOOKUP(C131,$F$2:$G$53,2))</f>
      </c>
      <c r="E131" s="33"/>
    </row>
    <row r="132" spans="1:5" ht="18">
      <c r="A132" s="28"/>
      <c r="B132" s="81"/>
      <c r="C132" s="29"/>
      <c r="D132" s="5">
        <f t="shared" si="9"/>
      </c>
      <c r="E132" s="33"/>
    </row>
    <row r="133" spans="1:5" ht="18">
      <c r="A133" s="28"/>
      <c r="B133" s="81"/>
      <c r="C133" s="29"/>
      <c r="D133" s="5">
        <f t="shared" si="9"/>
      </c>
      <c r="E133" s="33"/>
    </row>
    <row r="134" spans="1:5" ht="18">
      <c r="A134" s="28"/>
      <c r="B134" s="81"/>
      <c r="C134" s="29"/>
      <c r="D134" s="5">
        <f t="shared" si="9"/>
      </c>
      <c r="E134" s="33"/>
    </row>
    <row r="135" spans="1:5" ht="18">
      <c r="A135" s="28"/>
      <c r="B135" s="81"/>
      <c r="C135" s="29"/>
      <c r="D135" s="5">
        <f t="shared" si="9"/>
      </c>
      <c r="E135" s="33"/>
    </row>
    <row r="136" spans="1:5" ht="18">
      <c r="A136" s="28"/>
      <c r="B136" s="81"/>
      <c r="C136" s="29"/>
      <c r="D136" s="5">
        <f t="shared" si="9"/>
      </c>
      <c r="E136" s="33"/>
    </row>
    <row r="137" spans="1:5" ht="18">
      <c r="A137" s="28"/>
      <c r="B137" s="81"/>
      <c r="C137" s="29"/>
      <c r="D137" s="5">
        <f t="shared" si="9"/>
      </c>
      <c r="E137" s="33"/>
    </row>
    <row r="138" spans="1:5" ht="18">
      <c r="A138" s="28"/>
      <c r="B138" s="81"/>
      <c r="C138" s="29"/>
      <c r="D138" s="5">
        <f t="shared" si="9"/>
      </c>
      <c r="E138" s="33"/>
    </row>
    <row r="139" spans="1:5" ht="18">
      <c r="A139" s="28"/>
      <c r="B139" s="81"/>
      <c r="C139" s="29"/>
      <c r="D139" s="5">
        <f t="shared" si="9"/>
      </c>
      <c r="E139" s="33"/>
    </row>
    <row r="140" spans="1:5" ht="18">
      <c r="A140" s="28"/>
      <c r="B140" s="81"/>
      <c r="C140" s="29"/>
      <c r="D140" s="5">
        <f t="shared" si="9"/>
      </c>
      <c r="E140" s="33"/>
    </row>
    <row r="141" spans="1:5" ht="18">
      <c r="A141" s="28"/>
      <c r="B141" s="81"/>
      <c r="C141" s="29"/>
      <c r="D141" s="5">
        <f t="shared" si="9"/>
      </c>
      <c r="E141" s="33"/>
    </row>
    <row r="142" spans="1:5" ht="18">
      <c r="A142" s="28"/>
      <c r="B142" s="81"/>
      <c r="C142" s="29"/>
      <c r="D142" s="5">
        <f t="shared" si="9"/>
      </c>
      <c r="E142" s="33"/>
    </row>
    <row r="143" spans="1:5" ht="18">
      <c r="A143" s="28"/>
      <c r="B143" s="81"/>
      <c r="C143" s="29"/>
      <c r="D143" s="5">
        <f t="shared" si="9"/>
      </c>
      <c r="E143" s="33"/>
    </row>
    <row r="144" spans="1:5" ht="18">
      <c r="A144" s="28"/>
      <c r="B144" s="81"/>
      <c r="C144" s="29"/>
      <c r="D144" s="5">
        <f t="shared" si="9"/>
      </c>
      <c r="E144" s="33"/>
    </row>
    <row r="145" spans="1:5" ht="18">
      <c r="A145" s="28"/>
      <c r="B145" s="81"/>
      <c r="C145" s="29"/>
      <c r="D145" s="5">
        <f t="shared" si="9"/>
      </c>
      <c r="E145" s="33"/>
    </row>
    <row r="146" spans="1:5" ht="18">
      <c r="A146" s="28"/>
      <c r="B146" s="81"/>
      <c r="C146" s="29"/>
      <c r="D146" s="5">
        <f t="shared" si="9"/>
      </c>
      <c r="E146" s="33"/>
    </row>
    <row r="147" spans="1:5" ht="18">
      <c r="A147" s="28"/>
      <c r="B147" s="81"/>
      <c r="C147" s="29"/>
      <c r="D147" s="5">
        <f aca="true" t="shared" si="10" ref="D147:D162">IF(OR(C147&lt;1,C147=2,C147&gt;52,(AND(C147&gt;32,C147&lt;40)),(AND(C147&gt;40,C147&lt;50)),(AND(C147&gt;3,C147&lt;8))),"",VLOOKUP(C147,$F$2:$G$53,2))</f>
      </c>
      <c r="E147" s="33"/>
    </row>
    <row r="148" spans="1:5" ht="18">
      <c r="A148" s="28"/>
      <c r="B148" s="81"/>
      <c r="C148" s="29"/>
      <c r="D148" s="5">
        <f t="shared" si="10"/>
      </c>
      <c r="E148" s="33"/>
    </row>
    <row r="149" spans="1:5" ht="18">
      <c r="A149" s="28"/>
      <c r="B149" s="81"/>
      <c r="C149" s="29"/>
      <c r="D149" s="5">
        <f t="shared" si="10"/>
      </c>
      <c r="E149" s="33"/>
    </row>
    <row r="150" spans="1:5" ht="18">
      <c r="A150" s="28"/>
      <c r="B150" s="81"/>
      <c r="C150" s="29"/>
      <c r="D150" s="5">
        <f t="shared" si="10"/>
      </c>
      <c r="E150" s="33"/>
    </row>
    <row r="151" spans="1:5" ht="18">
      <c r="A151" s="28"/>
      <c r="B151" s="81"/>
      <c r="C151" s="29"/>
      <c r="D151" s="5">
        <f t="shared" si="10"/>
      </c>
      <c r="E151" s="33"/>
    </row>
    <row r="152" spans="1:5" ht="18">
      <c r="A152" s="28"/>
      <c r="B152" s="81"/>
      <c r="C152" s="29"/>
      <c r="D152" s="5">
        <f t="shared" si="10"/>
      </c>
      <c r="E152" s="33"/>
    </row>
    <row r="153" spans="1:5" ht="18">
      <c r="A153" s="28"/>
      <c r="B153" s="81"/>
      <c r="C153" s="29"/>
      <c r="D153" s="5">
        <f t="shared" si="10"/>
      </c>
      <c r="E153" s="33"/>
    </row>
    <row r="154" spans="1:5" ht="18">
      <c r="A154" s="28"/>
      <c r="D154" s="5">
        <f t="shared" si="10"/>
      </c>
      <c r="E154" s="33"/>
    </row>
    <row r="155" spans="1:5" ht="18">
      <c r="A155" s="28"/>
      <c r="D155" s="5">
        <f t="shared" si="10"/>
      </c>
      <c r="E155" s="33"/>
    </row>
    <row r="156" spans="1:5" ht="18">
      <c r="A156" s="28"/>
      <c r="D156" s="5">
        <f t="shared" si="10"/>
      </c>
      <c r="E156" s="33"/>
    </row>
    <row r="157" spans="1:5" ht="18">
      <c r="A157" s="28"/>
      <c r="D157" s="5">
        <f t="shared" si="10"/>
      </c>
      <c r="E157" s="33"/>
    </row>
    <row r="158" spans="1:5" ht="18">
      <c r="A158" s="28"/>
      <c r="D158" s="5">
        <f t="shared" si="10"/>
      </c>
      <c r="E158" s="33"/>
    </row>
    <row r="159" spans="1:5" ht="18">
      <c r="A159" s="28"/>
      <c r="D159" s="5">
        <f t="shared" si="10"/>
      </c>
      <c r="E159" s="33"/>
    </row>
    <row r="160" spans="1:5" ht="18">
      <c r="A160" s="28"/>
      <c r="D160" s="5">
        <f t="shared" si="10"/>
      </c>
      <c r="E160" s="33"/>
    </row>
    <row r="161" spans="1:5" ht="18">
      <c r="A161" s="28"/>
      <c r="D161" s="5">
        <f t="shared" si="10"/>
      </c>
      <c r="E161" s="33"/>
    </row>
    <row r="162" spans="1:5" ht="18">
      <c r="A162" s="28"/>
      <c r="D162" s="5">
        <f t="shared" si="10"/>
      </c>
      <c r="E162" s="33"/>
    </row>
    <row r="163" spans="1:5" ht="18">
      <c r="A163" s="28"/>
      <c r="D163" s="5">
        <f aca="true" t="shared" si="11" ref="D163:D178">IF(OR(C163&lt;1,C163=2,C163&gt;52,(AND(C163&gt;32,C163&lt;40)),(AND(C163&gt;40,C163&lt;50)),(AND(C163&gt;3,C163&lt;8))),"",VLOOKUP(C163,$F$2:$G$53,2))</f>
      </c>
      <c r="E163" s="33"/>
    </row>
    <row r="164" spans="1:5" ht="18">
      <c r="A164" s="28"/>
      <c r="D164" s="5">
        <f t="shared" si="11"/>
      </c>
      <c r="E164" s="33"/>
    </row>
    <row r="165" spans="1:5" ht="18">
      <c r="A165" s="28"/>
      <c r="D165" s="5">
        <f t="shared" si="11"/>
      </c>
      <c r="E165" s="33"/>
    </row>
    <row r="166" spans="1:5" ht="18">
      <c r="A166" s="28"/>
      <c r="D166" s="5">
        <f t="shared" si="11"/>
      </c>
      <c r="E166" s="33"/>
    </row>
    <row r="167" spans="1:5" ht="18">
      <c r="A167" s="28"/>
      <c r="D167" s="5">
        <f t="shared" si="11"/>
      </c>
      <c r="E167" s="33"/>
    </row>
    <row r="168" spans="1:5" ht="18">
      <c r="A168" s="28"/>
      <c r="D168" s="5">
        <f t="shared" si="11"/>
      </c>
      <c r="E168" s="33"/>
    </row>
    <row r="169" spans="1:5" ht="18">
      <c r="A169" s="28"/>
      <c r="D169" s="5">
        <f t="shared" si="11"/>
      </c>
      <c r="E169" s="33"/>
    </row>
    <row r="170" spans="1:5" ht="18">
      <c r="A170" s="28"/>
      <c r="D170" s="5">
        <f t="shared" si="11"/>
      </c>
      <c r="E170" s="33"/>
    </row>
    <row r="171" spans="1:5" ht="18">
      <c r="A171" s="28"/>
      <c r="D171" s="5">
        <f t="shared" si="11"/>
      </c>
      <c r="E171" s="33"/>
    </row>
    <row r="172" spans="1:5" ht="18">
      <c r="A172" s="28"/>
      <c r="D172" s="5">
        <f t="shared" si="11"/>
      </c>
      <c r="E172" s="33"/>
    </row>
    <row r="173" spans="1:5" ht="18">
      <c r="A173" s="28"/>
      <c r="D173" s="5">
        <f t="shared" si="11"/>
      </c>
      <c r="E173" s="33"/>
    </row>
    <row r="174" spans="1:5" ht="18">
      <c r="A174" s="28"/>
      <c r="D174" s="5">
        <f t="shared" si="11"/>
      </c>
      <c r="E174" s="33"/>
    </row>
    <row r="175" spans="1:5" ht="18">
      <c r="A175" s="28"/>
      <c r="D175" s="5">
        <f t="shared" si="11"/>
      </c>
      <c r="E175" s="33"/>
    </row>
    <row r="176" spans="1:5" ht="18">
      <c r="A176" s="28"/>
      <c r="D176" s="5">
        <f t="shared" si="11"/>
      </c>
      <c r="E176" s="33"/>
    </row>
    <row r="177" spans="1:5" ht="18">
      <c r="A177" s="28"/>
      <c r="D177" s="5">
        <f t="shared" si="11"/>
      </c>
      <c r="E177" s="33"/>
    </row>
    <row r="178" spans="1:5" ht="18">
      <c r="A178" s="28"/>
      <c r="D178" s="5">
        <f t="shared" si="11"/>
      </c>
      <c r="E178" s="33"/>
    </row>
    <row r="179" spans="1:5" ht="18">
      <c r="A179" s="28"/>
      <c r="D179" s="5">
        <f aca="true" t="shared" si="12" ref="D179:D194">IF(OR(C179&lt;1,C179=2,C179&gt;52,(AND(C179&gt;32,C179&lt;40)),(AND(C179&gt;40,C179&lt;50)),(AND(C179&gt;3,C179&lt;8))),"",VLOOKUP(C179,$F$2:$G$53,2))</f>
      </c>
      <c r="E179" s="33"/>
    </row>
    <row r="180" spans="1:5" ht="18">
      <c r="A180" s="28"/>
      <c r="D180" s="5">
        <f t="shared" si="12"/>
      </c>
      <c r="E180" s="33"/>
    </row>
    <row r="181" spans="1:5" ht="18">
      <c r="A181" s="28"/>
      <c r="D181" s="5">
        <f t="shared" si="12"/>
      </c>
      <c r="E181" s="33"/>
    </row>
    <row r="182" spans="1:5" ht="18">
      <c r="A182" s="28"/>
      <c r="D182" s="5">
        <f t="shared" si="12"/>
      </c>
      <c r="E182" s="33"/>
    </row>
    <row r="183" spans="1:5" ht="18">
      <c r="A183" s="28"/>
      <c r="D183" s="5">
        <f t="shared" si="12"/>
      </c>
      <c r="E183" s="33"/>
    </row>
    <row r="184" spans="1:5" ht="18">
      <c r="A184" s="28"/>
      <c r="D184" s="5">
        <f t="shared" si="12"/>
      </c>
      <c r="E184" s="33"/>
    </row>
    <row r="185" spans="1:5" ht="18">
      <c r="A185" s="28"/>
      <c r="D185" s="5">
        <f t="shared" si="12"/>
      </c>
      <c r="E185" s="33"/>
    </row>
    <row r="186" spans="1:5" ht="18">
      <c r="A186" s="28"/>
      <c r="D186" s="5">
        <f t="shared" si="12"/>
      </c>
      <c r="E186" s="33"/>
    </row>
    <row r="187" spans="1:5" ht="18">
      <c r="A187" s="28"/>
      <c r="D187" s="5">
        <f t="shared" si="12"/>
      </c>
      <c r="E187" s="33"/>
    </row>
    <row r="188" spans="1:5" ht="18">
      <c r="A188" s="28"/>
      <c r="D188" s="5">
        <f t="shared" si="12"/>
      </c>
      <c r="E188" s="33"/>
    </row>
    <row r="189" spans="1:5" ht="18">
      <c r="A189" s="28"/>
      <c r="D189" s="5">
        <f t="shared" si="12"/>
      </c>
      <c r="E189" s="33"/>
    </row>
    <row r="190" spans="1:5" ht="18">
      <c r="A190" s="28"/>
      <c r="D190" s="5">
        <f t="shared" si="12"/>
      </c>
      <c r="E190" s="33"/>
    </row>
    <row r="191" spans="1:5" ht="18">
      <c r="A191" s="28"/>
      <c r="D191" s="5">
        <f t="shared" si="12"/>
      </c>
      <c r="E191" s="33"/>
    </row>
    <row r="192" spans="1:5" ht="18">
      <c r="A192" s="28"/>
      <c r="D192" s="5">
        <f t="shared" si="12"/>
      </c>
      <c r="E192" s="33"/>
    </row>
    <row r="193" spans="1:5" ht="18">
      <c r="A193" s="28"/>
      <c r="D193" s="5">
        <f t="shared" si="12"/>
      </c>
      <c r="E193" s="33"/>
    </row>
    <row r="194" spans="1:5" ht="18">
      <c r="A194" s="28"/>
      <c r="D194" s="5">
        <f t="shared" si="12"/>
      </c>
      <c r="E194" s="33"/>
    </row>
    <row r="195" spans="1:5" ht="18">
      <c r="A195" s="28"/>
      <c r="D195" s="5">
        <f aca="true" t="shared" si="13" ref="D195:D200">IF(OR(C195&lt;1,C195=2,C195&gt;52,(AND(C195&gt;32,C195&lt;40)),(AND(C195&gt;40,C195&lt;50)),(AND(C195&gt;3,C195&lt;8))),"",VLOOKUP(C195,$F$2:$G$53,2))</f>
      </c>
      <c r="E195" s="33"/>
    </row>
    <row r="196" spans="1:5" ht="18">
      <c r="A196" s="28"/>
      <c r="D196" s="5">
        <f t="shared" si="13"/>
      </c>
      <c r="E196" s="33"/>
    </row>
    <row r="197" spans="1:5" ht="18">
      <c r="A197" s="28"/>
      <c r="D197" s="5">
        <f t="shared" si="13"/>
      </c>
      <c r="E197" s="33"/>
    </row>
    <row r="198" spans="1:5" ht="18">
      <c r="A198" s="28"/>
      <c r="D198" s="5">
        <f t="shared" si="13"/>
      </c>
      <c r="E198" s="33"/>
    </row>
    <row r="199" spans="1:5" ht="18">
      <c r="A199" s="28"/>
      <c r="D199" s="5">
        <f t="shared" si="13"/>
      </c>
      <c r="E199" s="33"/>
    </row>
    <row r="200" spans="1:5" ht="18">
      <c r="A200" s="28"/>
      <c r="D200" s="5">
        <f t="shared" si="13"/>
      </c>
      <c r="E200" s="33"/>
    </row>
    <row r="201" spans="1:5" ht="18">
      <c r="A201" s="28"/>
      <c r="D201" s="5">
        <f>IF(OR(C201&lt;1,C201=2,C201&gt;50,(AND(C201&gt;32,C201&lt;40)),(AND(C201&gt;40,C201&lt;50)),(AND(C201&gt;3,C201&lt;8))),"",VLOOKUP(C201,$F$2:$G$51,2))</f>
      </c>
      <c r="E201" s="33"/>
    </row>
    <row r="202" ht="18">
      <c r="A202" s="28"/>
    </row>
    <row r="203" ht="18">
      <c r="A203" s="28"/>
    </row>
    <row r="204" ht="18">
      <c r="A204" s="28"/>
    </row>
    <row r="205" ht="18">
      <c r="A205" s="28"/>
    </row>
    <row r="206" ht="18">
      <c r="A206" s="28"/>
    </row>
    <row r="207" ht="18">
      <c r="A207" s="28"/>
    </row>
    <row r="208" ht="18">
      <c r="A208" s="28"/>
    </row>
    <row r="209" ht="18">
      <c r="A209" s="28"/>
    </row>
    <row r="210" ht="18">
      <c r="A210" s="28"/>
    </row>
    <row r="211" ht="18">
      <c r="A211" s="28"/>
    </row>
    <row r="212" ht="18">
      <c r="A212" s="28"/>
    </row>
    <row r="213" ht="18">
      <c r="A213" s="28"/>
    </row>
    <row r="214" ht="18">
      <c r="A214" s="28"/>
    </row>
    <row r="215" ht="18">
      <c r="A215" s="28"/>
    </row>
    <row r="216" ht="18">
      <c r="A216" s="28"/>
    </row>
    <row r="217" ht="18">
      <c r="A217" s="28"/>
    </row>
    <row r="218" ht="18">
      <c r="A218" s="28"/>
    </row>
    <row r="219" ht="18">
      <c r="A219" s="28"/>
    </row>
    <row r="220" ht="18">
      <c r="A220" s="28"/>
    </row>
    <row r="221" ht="18">
      <c r="A221" s="28"/>
    </row>
    <row r="222" ht="18">
      <c r="A222" s="28"/>
    </row>
    <row r="223" ht="18">
      <c r="A223" s="28"/>
    </row>
    <row r="224" ht="18">
      <c r="A224" s="28"/>
    </row>
    <row r="225" ht="18">
      <c r="A225" s="28"/>
    </row>
    <row r="226" ht="18">
      <c r="A226" s="28"/>
    </row>
    <row r="227" ht="18">
      <c r="A227" s="28"/>
    </row>
    <row r="228" ht="18">
      <c r="A228" s="28"/>
    </row>
    <row r="229" ht="18">
      <c r="A229" s="28"/>
    </row>
    <row r="230" ht="18">
      <c r="A230" s="28"/>
    </row>
    <row r="231" ht="18">
      <c r="A231" s="28"/>
    </row>
    <row r="232" ht="18">
      <c r="A232" s="28"/>
    </row>
    <row r="233" ht="18">
      <c r="A233" s="28"/>
    </row>
    <row r="234" ht="18">
      <c r="A234" s="28"/>
    </row>
    <row r="235" ht="18">
      <c r="A235" s="28"/>
    </row>
    <row r="236" ht="18">
      <c r="A236" s="28"/>
    </row>
    <row r="237" ht="18">
      <c r="A237" s="28"/>
    </row>
    <row r="238" ht="18">
      <c r="A238" s="28"/>
    </row>
    <row r="239" ht="18">
      <c r="A239" s="28"/>
    </row>
    <row r="240" ht="18">
      <c r="A240" s="28"/>
    </row>
    <row r="241" ht="18">
      <c r="A241" s="28"/>
    </row>
    <row r="242" ht="18">
      <c r="A242" s="28"/>
    </row>
    <row r="243" ht="18">
      <c r="A243" s="28"/>
    </row>
    <row r="244" ht="18">
      <c r="A244" s="28"/>
    </row>
    <row r="245" ht="18">
      <c r="A245" s="28"/>
    </row>
    <row r="246" ht="18">
      <c r="A246" s="28"/>
    </row>
    <row r="247" ht="18">
      <c r="A247" s="28"/>
    </row>
    <row r="248" ht="18">
      <c r="A248" s="28"/>
    </row>
    <row r="249" ht="18">
      <c r="A249" s="28"/>
    </row>
    <row r="250" ht="18">
      <c r="A250" s="28"/>
    </row>
    <row r="251" ht="18">
      <c r="A251" s="28"/>
    </row>
    <row r="252" ht="18">
      <c r="A252" s="28"/>
    </row>
    <row r="253" ht="18">
      <c r="A253" s="28"/>
    </row>
    <row r="254" ht="18">
      <c r="A254" s="28"/>
    </row>
    <row r="255" ht="18">
      <c r="A255" s="28"/>
    </row>
    <row r="256" ht="18">
      <c r="A256" s="28"/>
    </row>
    <row r="257" ht="18">
      <c r="A257" s="28"/>
    </row>
    <row r="258" ht="18">
      <c r="A258" s="28"/>
    </row>
    <row r="259" ht="18">
      <c r="A259" s="28"/>
    </row>
    <row r="260" ht="18">
      <c r="A260" s="28"/>
    </row>
    <row r="261" ht="18">
      <c r="A261" s="28"/>
    </row>
    <row r="262" ht="18">
      <c r="A262" s="28"/>
    </row>
    <row r="263" ht="18">
      <c r="A263" s="28"/>
    </row>
    <row r="264" ht="18">
      <c r="A264" s="28"/>
    </row>
    <row r="265" ht="18">
      <c r="A265" s="28"/>
    </row>
    <row r="266" ht="18">
      <c r="A266" s="28"/>
    </row>
    <row r="267" ht="18">
      <c r="A267" s="28"/>
    </row>
    <row r="268" ht="18">
      <c r="A268" s="28"/>
    </row>
    <row r="269" ht="18">
      <c r="A269" s="28"/>
    </row>
    <row r="270" ht="18">
      <c r="A270" s="28"/>
    </row>
    <row r="271" ht="18">
      <c r="A271" s="28"/>
    </row>
    <row r="272" ht="18">
      <c r="A272" s="28"/>
    </row>
    <row r="273" ht="18">
      <c r="A273" s="28"/>
    </row>
    <row r="274" ht="18">
      <c r="A274" s="28"/>
    </row>
    <row r="275" ht="18">
      <c r="A275" s="28"/>
    </row>
    <row r="276" ht="18">
      <c r="A276" s="28"/>
    </row>
    <row r="277" ht="18">
      <c r="A277" s="28"/>
    </row>
    <row r="278" ht="18">
      <c r="A278" s="28"/>
    </row>
    <row r="279" ht="18">
      <c r="A279" s="28"/>
    </row>
    <row r="280" ht="18">
      <c r="A280" s="28"/>
    </row>
    <row r="281" ht="18">
      <c r="A281" s="28"/>
    </row>
    <row r="282" ht="18">
      <c r="A282" s="28"/>
    </row>
    <row r="283" ht="18">
      <c r="A283" s="28"/>
    </row>
    <row r="284" ht="18">
      <c r="A284" s="28"/>
    </row>
    <row r="285" ht="18">
      <c r="A285" s="28"/>
    </row>
    <row r="286" ht="18">
      <c r="A286" s="28"/>
    </row>
    <row r="287" ht="18">
      <c r="A287" s="28"/>
    </row>
    <row r="288" ht="18">
      <c r="A288" s="28"/>
    </row>
    <row r="289" ht="18">
      <c r="A289" s="28"/>
    </row>
    <row r="290" ht="18">
      <c r="A290" s="28"/>
    </row>
    <row r="291" ht="18">
      <c r="A291" s="28"/>
    </row>
    <row r="292" ht="18">
      <c r="A292" s="28"/>
    </row>
    <row r="293" ht="18">
      <c r="A293" s="28"/>
    </row>
    <row r="294" ht="18">
      <c r="A294" s="28"/>
    </row>
    <row r="295" ht="18">
      <c r="A295" s="28"/>
    </row>
    <row r="296" ht="18">
      <c r="A296" s="28"/>
    </row>
    <row r="297" ht="18">
      <c r="A297" s="28"/>
    </row>
    <row r="298" ht="18">
      <c r="A298" s="28"/>
    </row>
    <row r="299" ht="18">
      <c r="A299" s="28"/>
    </row>
    <row r="300" ht="18">
      <c r="A300" s="28"/>
    </row>
  </sheetData>
  <sheetProtection password="CBF5" sheet="1" objects="1" scenarios="1"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300"/>
  <sheetViews>
    <sheetView workbookViewId="0" topLeftCell="A1">
      <selection activeCell="E2" sqref="E2"/>
    </sheetView>
  </sheetViews>
  <sheetFormatPr defaultColWidth="10.59765625" defaultRowHeight="15"/>
  <cols>
    <col min="1" max="1" width="7.8984375" style="31" customWidth="1"/>
    <col min="2" max="2" width="17.3984375" style="82" customWidth="1"/>
    <col min="3" max="3" width="3.69921875" style="30" customWidth="1"/>
    <col min="4" max="4" width="10.8984375" style="4" customWidth="1"/>
    <col min="5" max="5" width="11.19921875" style="34" customWidth="1"/>
    <col min="6" max="6" width="2.59765625" style="17" customWidth="1"/>
    <col min="7" max="7" width="11.59765625" style="19" customWidth="1"/>
    <col min="8" max="8" width="12.5" style="77" customWidth="1"/>
    <col min="9" max="9" width="1.1015625" style="15" customWidth="1"/>
    <col min="10" max="10" width="3.19921875" style="17" customWidth="1"/>
    <col min="11" max="11" width="7.8984375" style="11" customWidth="1"/>
    <col min="12" max="12" width="5" style="2" customWidth="1"/>
    <col min="13" max="14" width="8.3984375" style="2" customWidth="1"/>
    <col min="15" max="15" width="9.19921875" style="7" customWidth="1"/>
    <col min="16" max="16" width="9.09765625" style="8" customWidth="1"/>
    <col min="17" max="17" width="1.8984375" style="13" customWidth="1"/>
    <col min="18" max="16384" width="10.59765625" style="2" customWidth="1"/>
  </cols>
  <sheetData>
    <row r="1" spans="1:22" s="3" customFormat="1" ht="21" customHeight="1" thickBot="1">
      <c r="A1" s="26" t="s">
        <v>0</v>
      </c>
      <c r="B1" s="27" t="s">
        <v>1</v>
      </c>
      <c r="C1" s="27" t="s">
        <v>2</v>
      </c>
      <c r="D1" s="1" t="s">
        <v>3</v>
      </c>
      <c r="E1" s="32" t="s">
        <v>63</v>
      </c>
      <c r="F1" s="18"/>
      <c r="G1" s="25" t="s">
        <v>52</v>
      </c>
      <c r="H1" s="75">
        <f>H49</f>
        <v>20000</v>
      </c>
      <c r="I1" s="14"/>
      <c r="J1" s="17"/>
      <c r="K1"/>
      <c r="L1"/>
      <c r="M1"/>
      <c r="N1"/>
      <c r="O1"/>
      <c r="P1"/>
      <c r="Q1"/>
      <c r="R1"/>
      <c r="S1"/>
      <c r="T1"/>
      <c r="U1"/>
      <c r="V1"/>
    </row>
    <row r="2" spans="1:22" s="3" customFormat="1" ht="15.75" customHeight="1" thickBot="1">
      <c r="A2" s="28">
        <v>40755</v>
      </c>
      <c r="B2" s="81" t="s">
        <v>67</v>
      </c>
      <c r="C2" s="29">
        <v>40</v>
      </c>
      <c r="D2" s="5" t="str">
        <f>IF(OR(C2&lt;1,C2=2,C2&gt;52,(AND(C2&gt;32,C2&lt;40)),(AND(C2&gt;40,C2&lt;50)),(AND(C2&gt;3,C2&lt;8))),"?",VLOOKUP(C2,$F$2:$G$53,2))</f>
        <v>専従者給与</v>
      </c>
      <c r="E2" s="33">
        <v>80000</v>
      </c>
      <c r="F2" s="24">
        <v>1</v>
      </c>
      <c r="G2" s="36" t="str">
        <f>'決算書'!C4</f>
        <v>売上</v>
      </c>
      <c r="H2" s="54">
        <f>SUMIF($C$2:$C$201,F2,$E$2:$E$201)+H50</f>
        <v>100000</v>
      </c>
      <c r="I2" s="14"/>
      <c r="J2" s="17"/>
      <c r="K2"/>
      <c r="L2"/>
      <c r="M2"/>
      <c r="N2"/>
      <c r="O2"/>
      <c r="P2"/>
      <c r="Q2"/>
      <c r="R2"/>
      <c r="S2"/>
      <c r="T2"/>
      <c r="U2"/>
      <c r="V2"/>
    </row>
    <row r="3" spans="1:22" ht="15.75" customHeight="1">
      <c r="A3" s="28">
        <v>40757</v>
      </c>
      <c r="B3" s="81" t="s">
        <v>72</v>
      </c>
      <c r="C3" s="29">
        <v>1</v>
      </c>
      <c r="D3" s="5" t="str">
        <f aca="true" t="shared" si="0" ref="D3:D18">IF(OR(C3&lt;1,C3=2,C3&gt;52,(AND(C3&gt;32,C3&lt;40)),(AND(C3&gt;40,C3&lt;50)),(AND(C3&gt;3,C3&lt;8))),"",VLOOKUP(C3,$F$2:$G$53,2))</f>
        <v>売上</v>
      </c>
      <c r="E3" s="33">
        <v>100000</v>
      </c>
      <c r="F3" s="9">
        <v>2</v>
      </c>
      <c r="G3" s="37" t="str">
        <f>'決算書'!C5</f>
        <v>期首商品棚卸高</v>
      </c>
      <c r="H3" s="56">
        <v>0</v>
      </c>
      <c r="I3" s="14"/>
      <c r="K3"/>
      <c r="L3"/>
      <c r="M3"/>
      <c r="N3"/>
      <c r="O3"/>
      <c r="P3"/>
      <c r="Q3"/>
      <c r="R3"/>
      <c r="S3"/>
      <c r="T3"/>
      <c r="U3"/>
      <c r="V3"/>
    </row>
    <row r="4" spans="1:22" ht="15.75" customHeight="1">
      <c r="A4" s="28"/>
      <c r="B4" s="81"/>
      <c r="C4" s="29"/>
      <c r="D4" s="5">
        <f t="shared" si="0"/>
      </c>
      <c r="E4" s="33"/>
      <c r="F4" s="10">
        <v>3</v>
      </c>
      <c r="G4" s="38" t="str">
        <f>'決算書'!C6</f>
        <v>仕入金額</v>
      </c>
      <c r="H4" s="58">
        <f>SUMIF($C$2:$C$201,F4,$E$2:$E$201)</f>
        <v>0</v>
      </c>
      <c r="I4" s="14"/>
      <c r="K4"/>
      <c r="L4"/>
      <c r="M4"/>
      <c r="N4"/>
      <c r="O4"/>
      <c r="P4"/>
      <c r="Q4"/>
      <c r="R4"/>
      <c r="S4"/>
      <c r="T4"/>
      <c r="U4"/>
      <c r="V4"/>
    </row>
    <row r="5" spans="1:22" ht="15" customHeight="1">
      <c r="A5" s="28"/>
      <c r="B5" s="81"/>
      <c r="C5" s="29"/>
      <c r="D5" s="5">
        <f t="shared" si="0"/>
      </c>
      <c r="E5" s="33"/>
      <c r="F5" s="10">
        <v>4</v>
      </c>
      <c r="G5" s="46" t="str">
        <f>'決算書'!C7</f>
        <v>小計（2+3）</v>
      </c>
      <c r="H5" s="58">
        <f>IF(ISERROR(H3+H4)=TRUE,0,(H3+H4))</f>
        <v>0</v>
      </c>
      <c r="I5" s="14"/>
      <c r="K5"/>
      <c r="L5"/>
      <c r="M5"/>
      <c r="N5"/>
      <c r="O5"/>
      <c r="P5"/>
      <c r="Q5"/>
      <c r="R5"/>
      <c r="S5"/>
      <c r="T5"/>
      <c r="U5"/>
      <c r="V5"/>
    </row>
    <row r="6" spans="1:22" ht="15.75" customHeight="1">
      <c r="A6" s="28"/>
      <c r="B6" s="81"/>
      <c r="C6" s="29"/>
      <c r="D6" s="5">
        <f t="shared" si="0"/>
      </c>
      <c r="E6" s="33"/>
      <c r="F6" s="10">
        <v>5</v>
      </c>
      <c r="G6" s="37" t="str">
        <f>'決算書'!C8</f>
        <v>期末商品棚卸高</v>
      </c>
      <c r="H6" s="58">
        <v>0</v>
      </c>
      <c r="I6" s="14"/>
      <c r="K6"/>
      <c r="L6"/>
      <c r="M6"/>
      <c r="N6"/>
      <c r="O6"/>
      <c r="P6"/>
      <c r="Q6"/>
      <c r="R6"/>
      <c r="S6"/>
      <c r="T6"/>
      <c r="U6"/>
      <c r="V6"/>
    </row>
    <row r="7" spans="1:22" ht="15.75" customHeight="1" thickBot="1">
      <c r="A7" s="28"/>
      <c r="B7" s="81"/>
      <c r="C7" s="29"/>
      <c r="D7" s="5">
        <f t="shared" si="0"/>
      </c>
      <c r="E7" s="33"/>
      <c r="F7" s="20">
        <v>6</v>
      </c>
      <c r="G7" s="39" t="str">
        <f>'決算書'!C9</f>
        <v>差引原価（4-5）</v>
      </c>
      <c r="H7" s="60">
        <f>IF(ISERROR(H5-H6)=TRUE,0,(H5-H6))</f>
        <v>0</v>
      </c>
      <c r="I7" s="14"/>
      <c r="K7"/>
      <c r="L7"/>
      <c r="M7"/>
      <c r="N7"/>
      <c r="O7"/>
      <c r="P7"/>
      <c r="Q7"/>
      <c r="R7"/>
      <c r="S7"/>
      <c r="T7"/>
      <c r="U7"/>
      <c r="V7"/>
    </row>
    <row r="8" spans="1:22" ht="15.75" customHeight="1" thickBot="1">
      <c r="A8" s="28"/>
      <c r="B8" s="81"/>
      <c r="C8" s="29"/>
      <c r="D8" s="5">
        <f t="shared" si="0"/>
      </c>
      <c r="E8" s="33"/>
      <c r="F8" s="12">
        <v>7</v>
      </c>
      <c r="G8" s="40" t="str">
        <f>'決算書'!C10</f>
        <v>差引金額（1-6）</v>
      </c>
      <c r="H8" s="54">
        <f>IF(ISERROR(H2-H7)=TRUE,0,(H2-H7))</f>
        <v>100000</v>
      </c>
      <c r="I8" s="14"/>
      <c r="K8"/>
      <c r="L8"/>
      <c r="M8"/>
      <c r="N8"/>
      <c r="O8"/>
      <c r="P8"/>
      <c r="Q8"/>
      <c r="R8"/>
      <c r="S8"/>
      <c r="T8"/>
      <c r="U8"/>
      <c r="V8"/>
    </row>
    <row r="9" spans="1:22" ht="15.75" customHeight="1">
      <c r="A9" s="28"/>
      <c r="B9" s="81"/>
      <c r="C9" s="29"/>
      <c r="D9" s="5">
        <f t="shared" si="0"/>
      </c>
      <c r="E9" s="33"/>
      <c r="F9" s="9">
        <v>8</v>
      </c>
      <c r="G9" s="41" t="str">
        <f>'決算書'!C11</f>
        <v>租税公課</v>
      </c>
      <c r="H9" s="56">
        <f>SUMIF($C$2:$C$201,F9,$E$2:$E$201)</f>
        <v>0</v>
      </c>
      <c r="I9" s="14"/>
      <c r="K9"/>
      <c r="L9"/>
      <c r="M9"/>
      <c r="N9"/>
      <c r="O9"/>
      <c r="P9"/>
      <c r="Q9"/>
      <c r="R9"/>
      <c r="S9"/>
      <c r="T9"/>
      <c r="U9"/>
      <c r="V9"/>
    </row>
    <row r="10" spans="1:22" ht="15.75" customHeight="1">
      <c r="A10" s="28"/>
      <c r="B10" s="81"/>
      <c r="C10" s="29"/>
      <c r="D10" s="5">
        <f t="shared" si="0"/>
      </c>
      <c r="E10" s="33"/>
      <c r="F10" s="10">
        <v>9</v>
      </c>
      <c r="G10" s="38" t="str">
        <f>'決算書'!C12</f>
        <v>荷造運賃</v>
      </c>
      <c r="H10" s="58">
        <f aca="true" t="shared" si="1" ref="H10:H33">SUMIF($C$2:$C$201,F10,$E$2:$E$201)</f>
        <v>0</v>
      </c>
      <c r="I10" s="14"/>
      <c r="K10"/>
      <c r="L10"/>
      <c r="M10"/>
      <c r="N10"/>
      <c r="O10"/>
      <c r="P10"/>
      <c r="Q10"/>
      <c r="R10"/>
      <c r="S10"/>
      <c r="T10"/>
      <c r="U10"/>
      <c r="V10"/>
    </row>
    <row r="11" spans="1:22" ht="15.75" customHeight="1">
      <c r="A11" s="28"/>
      <c r="B11" s="81"/>
      <c r="C11" s="29"/>
      <c r="D11" s="5">
        <f t="shared" si="0"/>
      </c>
      <c r="E11" s="33"/>
      <c r="F11" s="10">
        <v>10</v>
      </c>
      <c r="G11" s="38" t="str">
        <f>'決算書'!C13</f>
        <v>水道光熱費</v>
      </c>
      <c r="H11" s="58">
        <f t="shared" si="1"/>
        <v>0</v>
      </c>
      <c r="I11" s="14"/>
      <c r="K11"/>
      <c r="L11"/>
      <c r="M11"/>
      <c r="N11"/>
      <c r="O11"/>
      <c r="P11"/>
      <c r="Q11"/>
      <c r="R11"/>
      <c r="S11"/>
      <c r="T11"/>
      <c r="U11"/>
      <c r="V11"/>
    </row>
    <row r="12" spans="1:22" ht="15.75" customHeight="1">
      <c r="A12" s="28"/>
      <c r="B12" s="81"/>
      <c r="C12" s="29"/>
      <c r="D12" s="5">
        <f t="shared" si="0"/>
      </c>
      <c r="E12" s="33"/>
      <c r="F12" s="10">
        <v>11</v>
      </c>
      <c r="G12" s="38" t="str">
        <f>'決算書'!C14</f>
        <v>旅費交通費</v>
      </c>
      <c r="H12" s="58">
        <f t="shared" si="1"/>
        <v>0</v>
      </c>
      <c r="I12" s="14"/>
      <c r="K12"/>
      <c r="L12"/>
      <c r="M12"/>
      <c r="N12"/>
      <c r="O12"/>
      <c r="P12"/>
      <c r="Q12"/>
      <c r="R12"/>
      <c r="S12"/>
      <c r="T12"/>
      <c r="U12"/>
      <c r="V12"/>
    </row>
    <row r="13" spans="1:22" ht="15.75" customHeight="1">
      <c r="A13" s="28"/>
      <c r="B13" s="81"/>
      <c r="C13" s="29"/>
      <c r="D13" s="5">
        <f t="shared" si="0"/>
      </c>
      <c r="E13" s="33"/>
      <c r="F13" s="10">
        <v>12</v>
      </c>
      <c r="G13" s="38" t="str">
        <f>'決算書'!C15</f>
        <v>通信費</v>
      </c>
      <c r="H13" s="58">
        <f t="shared" si="1"/>
        <v>0</v>
      </c>
      <c r="I13" s="14"/>
      <c r="K13"/>
      <c r="L13"/>
      <c r="M13"/>
      <c r="N13"/>
      <c r="O13"/>
      <c r="P13"/>
      <c r="Q13"/>
      <c r="R13"/>
      <c r="S13"/>
      <c r="T13"/>
      <c r="U13"/>
      <c r="V13"/>
    </row>
    <row r="14" spans="1:22" ht="15.75" customHeight="1">
      <c r="A14" s="28"/>
      <c r="B14" s="81"/>
      <c r="C14" s="29"/>
      <c r="D14" s="5">
        <f t="shared" si="0"/>
      </c>
      <c r="E14" s="33"/>
      <c r="F14" s="10">
        <v>13</v>
      </c>
      <c r="G14" s="38" t="str">
        <f>'決算書'!C16</f>
        <v>広告宣伝費</v>
      </c>
      <c r="H14" s="58">
        <f t="shared" si="1"/>
        <v>0</v>
      </c>
      <c r="I14" s="14"/>
      <c r="K14"/>
      <c r="L14"/>
      <c r="M14"/>
      <c r="N14"/>
      <c r="O14"/>
      <c r="P14"/>
      <c r="Q14"/>
      <c r="R14"/>
      <c r="S14"/>
      <c r="T14"/>
      <c r="U14"/>
      <c r="V14"/>
    </row>
    <row r="15" spans="1:22" ht="15.75" customHeight="1">
      <c r="A15" s="28"/>
      <c r="B15" s="81"/>
      <c r="C15" s="29"/>
      <c r="D15" s="5">
        <f t="shared" si="0"/>
      </c>
      <c r="E15" s="33"/>
      <c r="F15" s="10">
        <v>14</v>
      </c>
      <c r="G15" s="38" t="str">
        <f>'決算書'!C17</f>
        <v>接待交際費</v>
      </c>
      <c r="H15" s="58">
        <f t="shared" si="1"/>
        <v>0</v>
      </c>
      <c r="I15" s="14"/>
      <c r="K15"/>
      <c r="L15"/>
      <c r="M15"/>
      <c r="N15"/>
      <c r="O15"/>
      <c r="P15"/>
      <c r="Q15"/>
      <c r="R15"/>
      <c r="S15"/>
      <c r="T15"/>
      <c r="U15"/>
      <c r="V15"/>
    </row>
    <row r="16" spans="1:22" ht="15.75" customHeight="1">
      <c r="A16" s="28"/>
      <c r="B16" s="81"/>
      <c r="C16" s="29"/>
      <c r="D16" s="5">
        <f t="shared" si="0"/>
      </c>
      <c r="E16" s="33"/>
      <c r="F16" s="10">
        <v>15</v>
      </c>
      <c r="G16" s="38" t="str">
        <f>'決算書'!C18</f>
        <v>損害保険料</v>
      </c>
      <c r="H16" s="58">
        <f t="shared" si="1"/>
        <v>0</v>
      </c>
      <c r="I16" s="14"/>
      <c r="K16"/>
      <c r="L16"/>
      <c r="M16"/>
      <c r="N16"/>
      <c r="O16"/>
      <c r="P16"/>
      <c r="Q16"/>
      <c r="R16"/>
      <c r="S16"/>
      <c r="T16"/>
      <c r="U16"/>
      <c r="V16"/>
    </row>
    <row r="17" spans="1:22" ht="15.75" customHeight="1">
      <c r="A17" s="28"/>
      <c r="B17" s="81"/>
      <c r="C17" s="29"/>
      <c r="D17" s="5">
        <f t="shared" si="0"/>
      </c>
      <c r="E17" s="33"/>
      <c r="F17" s="10">
        <v>16</v>
      </c>
      <c r="G17" s="38" t="str">
        <f>'決算書'!C19</f>
        <v>修繕費</v>
      </c>
      <c r="H17" s="58">
        <f t="shared" si="1"/>
        <v>0</v>
      </c>
      <c r="I17" s="14"/>
      <c r="K17"/>
      <c r="L17"/>
      <c r="M17"/>
      <c r="N17"/>
      <c r="O17"/>
      <c r="P17"/>
      <c r="Q17"/>
      <c r="R17"/>
      <c r="S17"/>
      <c r="T17"/>
      <c r="U17"/>
      <c r="V17"/>
    </row>
    <row r="18" spans="1:22" ht="15.75" customHeight="1">
      <c r="A18" s="28"/>
      <c r="B18" s="81"/>
      <c r="C18" s="29"/>
      <c r="D18" s="5">
        <f t="shared" si="0"/>
      </c>
      <c r="E18" s="33"/>
      <c r="F18" s="10">
        <v>17</v>
      </c>
      <c r="G18" s="38" t="str">
        <f>'決算書'!C20</f>
        <v>消耗品費</v>
      </c>
      <c r="H18" s="58">
        <f t="shared" si="1"/>
        <v>0</v>
      </c>
      <c r="I18" s="14"/>
      <c r="K18"/>
      <c r="L18"/>
      <c r="M18"/>
      <c r="N18"/>
      <c r="O18"/>
      <c r="P18"/>
      <c r="Q18"/>
      <c r="R18"/>
      <c r="S18"/>
      <c r="T18"/>
      <c r="U18"/>
      <c r="V18"/>
    </row>
    <row r="19" spans="1:22" ht="15.75" customHeight="1">
      <c r="A19" s="28"/>
      <c r="B19" s="81"/>
      <c r="C19" s="29"/>
      <c r="D19" s="5">
        <f aca="true" t="shared" si="2" ref="D19:D34">IF(OR(C19&lt;1,C19=2,C19&gt;52,(AND(C19&gt;32,C19&lt;40)),(AND(C19&gt;40,C19&lt;50)),(AND(C19&gt;3,C19&lt;8))),"",VLOOKUP(C19,$F$2:$G$53,2))</f>
      </c>
      <c r="E19" s="33"/>
      <c r="F19" s="10">
        <v>18</v>
      </c>
      <c r="G19" s="38" t="str">
        <f>'決算書'!C21</f>
        <v>減価償却費</v>
      </c>
      <c r="H19" s="58">
        <f t="shared" si="1"/>
        <v>0</v>
      </c>
      <c r="I19" s="14"/>
      <c r="K19"/>
      <c r="L19"/>
      <c r="M19"/>
      <c r="N19"/>
      <c r="O19"/>
      <c r="P19"/>
      <c r="Q19"/>
      <c r="R19"/>
      <c r="S19"/>
      <c r="T19"/>
      <c r="U19"/>
      <c r="V19"/>
    </row>
    <row r="20" spans="1:22" ht="15.75" customHeight="1">
      <c r="A20" s="28"/>
      <c r="B20" s="81"/>
      <c r="C20" s="29"/>
      <c r="D20" s="5">
        <f t="shared" si="2"/>
      </c>
      <c r="E20" s="33"/>
      <c r="F20" s="10">
        <v>19</v>
      </c>
      <c r="G20" s="38" t="str">
        <f>'決算書'!C22</f>
        <v>福利厚生費</v>
      </c>
      <c r="H20" s="58">
        <f t="shared" si="1"/>
        <v>0</v>
      </c>
      <c r="I20" s="14"/>
      <c r="K20"/>
      <c r="L20"/>
      <c r="M20"/>
      <c r="N20"/>
      <c r="O20"/>
      <c r="P20"/>
      <c r="Q20"/>
      <c r="R20"/>
      <c r="S20"/>
      <c r="T20"/>
      <c r="U20"/>
      <c r="V20"/>
    </row>
    <row r="21" spans="1:22" ht="15.75" customHeight="1">
      <c r="A21" s="28"/>
      <c r="B21" s="81"/>
      <c r="C21" s="29"/>
      <c r="D21" s="5">
        <f t="shared" si="2"/>
      </c>
      <c r="E21" s="33"/>
      <c r="F21" s="10">
        <v>20</v>
      </c>
      <c r="G21" s="38" t="str">
        <f>'決算書'!C23</f>
        <v>給料賃金</v>
      </c>
      <c r="H21" s="58">
        <f t="shared" si="1"/>
        <v>0</v>
      </c>
      <c r="I21" s="14"/>
      <c r="K21"/>
      <c r="L21"/>
      <c r="M21"/>
      <c r="N21"/>
      <c r="O21"/>
      <c r="P21"/>
      <c r="Q21"/>
      <c r="R21"/>
      <c r="S21"/>
      <c r="T21"/>
      <c r="U21"/>
      <c r="V21"/>
    </row>
    <row r="22" spans="1:22" ht="15.75" customHeight="1">
      <c r="A22" s="28"/>
      <c r="B22" s="81"/>
      <c r="C22" s="29"/>
      <c r="D22" s="5">
        <f t="shared" si="2"/>
      </c>
      <c r="E22" s="33"/>
      <c r="F22" s="10">
        <v>21</v>
      </c>
      <c r="G22" s="38" t="str">
        <f>'決算書'!C24</f>
        <v>利子割引料</v>
      </c>
      <c r="H22" s="58">
        <f t="shared" si="1"/>
        <v>0</v>
      </c>
      <c r="I22" s="14"/>
      <c r="K22"/>
      <c r="L22"/>
      <c r="M22"/>
      <c r="N22"/>
      <c r="O22"/>
      <c r="P22"/>
      <c r="Q22"/>
      <c r="R22"/>
      <c r="S22"/>
      <c r="T22"/>
      <c r="U22"/>
      <c r="V22"/>
    </row>
    <row r="23" spans="1:22" ht="15.75" customHeight="1">
      <c r="A23" s="28"/>
      <c r="B23" s="81" t="s">
        <v>6</v>
      </c>
      <c r="C23" s="29"/>
      <c r="D23" s="5">
        <f t="shared" si="2"/>
      </c>
      <c r="E23" s="33"/>
      <c r="F23" s="10">
        <v>22</v>
      </c>
      <c r="G23" s="38" t="str">
        <f>'決算書'!C25</f>
        <v>地代家賃</v>
      </c>
      <c r="H23" s="58">
        <f t="shared" si="1"/>
        <v>0</v>
      </c>
      <c r="I23" s="14"/>
      <c r="K23"/>
      <c r="L23"/>
      <c r="M23"/>
      <c r="N23"/>
      <c r="O23"/>
      <c r="P23"/>
      <c r="Q23"/>
      <c r="R23"/>
      <c r="S23"/>
      <c r="T23"/>
      <c r="U23"/>
      <c r="V23"/>
    </row>
    <row r="24" spans="1:22" ht="15.75" customHeight="1">
      <c r="A24" s="28"/>
      <c r="B24" s="81"/>
      <c r="C24" s="29"/>
      <c r="D24" s="5">
        <f t="shared" si="2"/>
      </c>
      <c r="E24" s="33"/>
      <c r="F24" s="10">
        <v>23</v>
      </c>
      <c r="G24" s="38" t="str">
        <f>'決算書'!C26</f>
        <v>貸倒金</v>
      </c>
      <c r="H24" s="58">
        <f t="shared" si="1"/>
        <v>0</v>
      </c>
      <c r="I24" s="14"/>
      <c r="K24"/>
      <c r="L24"/>
      <c r="M24"/>
      <c r="N24"/>
      <c r="O24"/>
      <c r="P24"/>
      <c r="Q24"/>
      <c r="R24"/>
      <c r="S24"/>
      <c r="T24"/>
      <c r="U24"/>
      <c r="V24"/>
    </row>
    <row r="25" spans="1:22" ht="15.75" customHeight="1">
      <c r="A25" s="28"/>
      <c r="B25" s="81"/>
      <c r="C25" s="29"/>
      <c r="D25" s="5">
        <f t="shared" si="2"/>
      </c>
      <c r="E25" s="33"/>
      <c r="F25" s="10">
        <v>24</v>
      </c>
      <c r="G25" s="38" t="str">
        <f>'決算書'!C27</f>
        <v>家事消費等</v>
      </c>
      <c r="H25" s="58">
        <f t="shared" si="1"/>
        <v>0</v>
      </c>
      <c r="I25" s="14"/>
      <c r="K25"/>
      <c r="L25"/>
      <c r="M25"/>
      <c r="N25"/>
      <c r="O25"/>
      <c r="P25"/>
      <c r="Q25"/>
      <c r="R25"/>
      <c r="S25"/>
      <c r="T25"/>
      <c r="U25"/>
      <c r="V25"/>
    </row>
    <row r="26" spans="1:22" s="3" customFormat="1" ht="18">
      <c r="A26" s="28"/>
      <c r="B26" s="81"/>
      <c r="C26" s="29"/>
      <c r="D26" s="5">
        <f t="shared" si="2"/>
      </c>
      <c r="E26" s="33"/>
      <c r="F26" s="10">
        <v>25</v>
      </c>
      <c r="G26" s="38" t="str">
        <f>'決算書'!C28</f>
        <v>リ-ス</v>
      </c>
      <c r="H26" s="58">
        <f t="shared" si="1"/>
        <v>0</v>
      </c>
      <c r="I26" s="14"/>
      <c r="J26" s="17"/>
      <c r="K26"/>
      <c r="L26"/>
      <c r="M26"/>
      <c r="N26"/>
      <c r="O26"/>
      <c r="P26"/>
      <c r="Q26"/>
      <c r="R26"/>
      <c r="S26"/>
      <c r="T26"/>
      <c r="U26"/>
      <c r="V26"/>
    </row>
    <row r="27" spans="1:22" s="3" customFormat="1" ht="18">
      <c r="A27" s="28"/>
      <c r="B27" s="81"/>
      <c r="C27" s="29"/>
      <c r="D27" s="5">
        <f t="shared" si="2"/>
      </c>
      <c r="E27" s="33"/>
      <c r="F27" s="21">
        <v>26</v>
      </c>
      <c r="G27" s="38" t="str">
        <f>'決算書'!C29</f>
        <v>?</v>
      </c>
      <c r="H27" s="58">
        <f t="shared" si="1"/>
        <v>0</v>
      </c>
      <c r="I27" s="14"/>
      <c r="J27" s="17"/>
      <c r="K27"/>
      <c r="L27"/>
      <c r="M27"/>
      <c r="N27"/>
      <c r="O27"/>
      <c r="P27"/>
      <c r="Q27"/>
      <c r="R27"/>
      <c r="S27"/>
      <c r="T27"/>
      <c r="U27"/>
      <c r="V27"/>
    </row>
    <row r="28" spans="1:22" ht="18">
      <c r="A28" s="28"/>
      <c r="B28" s="81"/>
      <c r="C28" s="29"/>
      <c r="D28" s="5">
        <f t="shared" si="2"/>
      </c>
      <c r="E28" s="33"/>
      <c r="F28" s="21">
        <v>27</v>
      </c>
      <c r="G28" s="38" t="str">
        <f>'決算書'!C30</f>
        <v>?</v>
      </c>
      <c r="H28" s="58">
        <f t="shared" si="1"/>
        <v>0</v>
      </c>
      <c r="I28" s="14"/>
      <c r="K28"/>
      <c r="L28"/>
      <c r="M28"/>
      <c r="N28"/>
      <c r="O28"/>
      <c r="P28"/>
      <c r="Q28"/>
      <c r="R28"/>
      <c r="S28"/>
      <c r="T28"/>
      <c r="U28"/>
      <c r="V28"/>
    </row>
    <row r="29" spans="1:22" ht="18">
      <c r="A29" s="28"/>
      <c r="B29" s="81"/>
      <c r="C29" s="29"/>
      <c r="D29" s="5">
        <f t="shared" si="2"/>
      </c>
      <c r="E29" s="33"/>
      <c r="F29" s="21">
        <v>28</v>
      </c>
      <c r="G29" s="38" t="str">
        <f>'決算書'!C31</f>
        <v>?</v>
      </c>
      <c r="H29" s="58">
        <f t="shared" si="1"/>
        <v>0</v>
      </c>
      <c r="I29" s="14"/>
      <c r="K29"/>
      <c r="L29"/>
      <c r="M29"/>
      <c r="N29"/>
      <c r="O29"/>
      <c r="P29"/>
      <c r="Q29"/>
      <c r="R29"/>
      <c r="S29"/>
      <c r="T29"/>
      <c r="U29"/>
      <c r="V29"/>
    </row>
    <row r="30" spans="1:22" ht="18">
      <c r="A30" s="28"/>
      <c r="B30" s="81"/>
      <c r="C30" s="29"/>
      <c r="D30" s="5">
        <f t="shared" si="2"/>
      </c>
      <c r="E30" s="33"/>
      <c r="F30" s="21">
        <v>29</v>
      </c>
      <c r="G30" s="38" t="str">
        <f>'決算書'!C32</f>
        <v>?</v>
      </c>
      <c r="H30" s="58">
        <f t="shared" si="1"/>
        <v>0</v>
      </c>
      <c r="I30" s="14"/>
      <c r="K30"/>
      <c r="L30"/>
      <c r="M30"/>
      <c r="N30"/>
      <c r="O30"/>
      <c r="P30"/>
      <c r="Q30"/>
      <c r="R30"/>
      <c r="S30"/>
      <c r="T30"/>
      <c r="U30"/>
      <c r="V30"/>
    </row>
    <row r="31" spans="1:22" ht="18">
      <c r="A31" s="28"/>
      <c r="B31" s="81"/>
      <c r="C31" s="29"/>
      <c r="D31" s="5">
        <f t="shared" si="2"/>
      </c>
      <c r="E31" s="33"/>
      <c r="F31" s="21">
        <v>30</v>
      </c>
      <c r="G31" s="38" t="str">
        <f>'決算書'!C33</f>
        <v>?</v>
      </c>
      <c r="H31" s="58">
        <f t="shared" si="1"/>
        <v>0</v>
      </c>
      <c r="I31" s="14"/>
      <c r="K31"/>
      <c r="L31"/>
      <c r="M31"/>
      <c r="N31"/>
      <c r="O31"/>
      <c r="P31"/>
      <c r="Q31"/>
      <c r="R31"/>
      <c r="S31"/>
      <c r="T31"/>
      <c r="U31"/>
      <c r="V31"/>
    </row>
    <row r="32" spans="1:22" ht="18">
      <c r="A32" s="28"/>
      <c r="B32" s="81"/>
      <c r="C32" s="29"/>
      <c r="D32" s="5">
        <f t="shared" si="2"/>
      </c>
      <c r="E32" s="33"/>
      <c r="F32" s="21">
        <v>31</v>
      </c>
      <c r="G32" s="38" t="str">
        <f>'決算書'!C34</f>
        <v>?</v>
      </c>
      <c r="H32" s="58">
        <f t="shared" si="1"/>
        <v>0</v>
      </c>
      <c r="I32" s="14"/>
      <c r="K32"/>
      <c r="L32"/>
      <c r="M32"/>
      <c r="N32"/>
      <c r="O32"/>
      <c r="P32"/>
      <c r="Q32"/>
      <c r="R32"/>
      <c r="S32"/>
      <c r="T32"/>
      <c r="U32"/>
      <c r="V32"/>
    </row>
    <row r="33" spans="1:22" ht="18.75" thickBot="1">
      <c r="A33" s="28"/>
      <c r="B33" s="81"/>
      <c r="C33" s="29"/>
      <c r="D33" s="5">
        <f t="shared" si="2"/>
      </c>
      <c r="E33" s="33"/>
      <c r="F33" s="22">
        <v>32</v>
      </c>
      <c r="G33" s="42" t="str">
        <f>'決算書'!C35</f>
        <v>消費税</v>
      </c>
      <c r="H33" s="60">
        <f t="shared" si="1"/>
        <v>0</v>
      </c>
      <c r="I33" s="14"/>
      <c r="K33"/>
      <c r="L33"/>
      <c r="M33"/>
      <c r="N33"/>
      <c r="O33"/>
      <c r="P33"/>
      <c r="Q33"/>
      <c r="R33"/>
      <c r="S33"/>
      <c r="T33"/>
      <c r="U33"/>
      <c r="V33"/>
    </row>
    <row r="34" spans="1:22" ht="18.75" thickBot="1">
      <c r="A34" s="28"/>
      <c r="B34" s="81"/>
      <c r="C34" s="29"/>
      <c r="D34" s="5">
        <f t="shared" si="2"/>
      </c>
      <c r="E34" s="33"/>
      <c r="F34" s="23">
        <v>33</v>
      </c>
      <c r="G34" s="36" t="str">
        <f>'決算書'!C36</f>
        <v>計</v>
      </c>
      <c r="H34" s="54">
        <f>SUM(H9:H33)</f>
        <v>0</v>
      </c>
      <c r="I34" s="14"/>
      <c r="K34"/>
      <c r="L34"/>
      <c r="M34"/>
      <c r="N34"/>
      <c r="O34"/>
      <c r="P34"/>
      <c r="Q34"/>
      <c r="R34"/>
      <c r="S34"/>
      <c r="T34"/>
      <c r="U34"/>
      <c r="V34"/>
    </row>
    <row r="35" spans="1:22" ht="18.75" thickBot="1">
      <c r="A35" s="28"/>
      <c r="B35" s="81"/>
      <c r="C35" s="29"/>
      <c r="D35" s="5">
        <f aca="true" t="shared" si="3" ref="D35:D50">IF(OR(C35&lt;1,C35=2,C35&gt;52,(AND(C35&gt;32,C35&lt;40)),(AND(C35&gt;40,C35&lt;50)),(AND(C35&gt;3,C35&lt;8))),"",VLOOKUP(C35,$F$2:$G$53,2))</f>
      </c>
      <c r="E35" s="33"/>
      <c r="F35" s="23">
        <v>34</v>
      </c>
      <c r="G35" s="40" t="str">
        <f>'決算書'!C37</f>
        <v>差引金額（７-33）</v>
      </c>
      <c r="H35" s="54">
        <f>IF(ISERROR(H8-H34)=TRUE,0,(H8-H34))</f>
        <v>100000</v>
      </c>
      <c r="I35" s="14"/>
      <c r="K35"/>
      <c r="L35"/>
      <c r="M35"/>
      <c r="N35"/>
      <c r="O35"/>
      <c r="P35"/>
      <c r="Q35"/>
      <c r="R35"/>
      <c r="S35"/>
      <c r="T35"/>
      <c r="U35"/>
      <c r="V35"/>
    </row>
    <row r="36" spans="1:22" ht="18">
      <c r="A36" s="28"/>
      <c r="B36" s="81"/>
      <c r="C36" s="29"/>
      <c r="D36" s="5">
        <f t="shared" si="3"/>
      </c>
      <c r="E36" s="33"/>
      <c r="F36" s="9">
        <v>35</v>
      </c>
      <c r="G36" s="43" t="str">
        <f>'決算書'!C38</f>
        <v>貸倒引当金</v>
      </c>
      <c r="H36" s="56"/>
      <c r="I36" s="14"/>
      <c r="K36"/>
      <c r="L36"/>
      <c r="M36"/>
      <c r="N36"/>
      <c r="O36"/>
      <c r="P36"/>
      <c r="Q36"/>
      <c r="R36"/>
      <c r="S36"/>
      <c r="T36"/>
      <c r="U36"/>
      <c r="V36"/>
    </row>
    <row r="37" spans="1:22" ht="18">
      <c r="A37" s="28"/>
      <c r="B37" s="81"/>
      <c r="C37" s="29"/>
      <c r="D37" s="5">
        <f t="shared" si="3"/>
      </c>
      <c r="E37" s="33"/>
      <c r="F37" s="10">
        <v>36</v>
      </c>
      <c r="G37" s="38" t="str">
        <f>'決算書'!C39</f>
        <v>?</v>
      </c>
      <c r="H37" s="58"/>
      <c r="I37" s="14"/>
      <c r="K37" s="16"/>
      <c r="L37"/>
      <c r="M37"/>
      <c r="N37"/>
      <c r="O37"/>
      <c r="P37"/>
      <c r="Q37"/>
      <c r="R37"/>
      <c r="S37"/>
      <c r="T37"/>
      <c r="U37"/>
      <c r="V37"/>
    </row>
    <row r="38" spans="1:22" ht="18">
      <c r="A38" s="28"/>
      <c r="B38" s="81"/>
      <c r="C38" s="29"/>
      <c r="D38" s="5">
        <f t="shared" si="3"/>
      </c>
      <c r="E38" s="33"/>
      <c r="F38" s="10">
        <v>37</v>
      </c>
      <c r="G38" s="38" t="str">
        <f>'決算書'!C40</f>
        <v>?</v>
      </c>
      <c r="H38" s="58"/>
      <c r="I38" s="14"/>
      <c r="K38"/>
      <c r="L38"/>
      <c r="M38"/>
      <c r="N38"/>
      <c r="O38"/>
      <c r="P38"/>
      <c r="Q38"/>
      <c r="R38"/>
      <c r="S38"/>
      <c r="T38"/>
      <c r="U38"/>
      <c r="V38"/>
    </row>
    <row r="39" spans="1:22" ht="18">
      <c r="A39" s="28"/>
      <c r="B39" s="81"/>
      <c r="C39" s="29"/>
      <c r="D39" s="5">
        <f t="shared" si="3"/>
      </c>
      <c r="E39" s="33"/>
      <c r="F39" s="10">
        <v>38</v>
      </c>
      <c r="G39" s="38" t="str">
        <f>'決算書'!C41</f>
        <v>?</v>
      </c>
      <c r="H39" s="58"/>
      <c r="I39" s="14"/>
      <c r="K39"/>
      <c r="L39"/>
      <c r="M39"/>
      <c r="N39"/>
      <c r="O39"/>
      <c r="P39"/>
      <c r="Q39"/>
      <c r="R39"/>
      <c r="S39"/>
      <c r="T39"/>
      <c r="U39"/>
      <c r="V39"/>
    </row>
    <row r="40" spans="1:22" ht="18.75" thickBot="1">
      <c r="A40" s="28"/>
      <c r="B40" s="81"/>
      <c r="C40" s="29"/>
      <c r="D40" s="5">
        <f t="shared" si="3"/>
      </c>
      <c r="E40" s="33"/>
      <c r="F40" s="20">
        <v>39</v>
      </c>
      <c r="G40" s="42" t="str">
        <f>'決算書'!C42</f>
        <v>計</v>
      </c>
      <c r="H40" s="60">
        <f>SUM(H36:H39)</f>
        <v>0</v>
      </c>
      <c r="I40" s="14"/>
      <c r="K40"/>
      <c r="L40"/>
      <c r="M40"/>
      <c r="N40"/>
      <c r="O40"/>
      <c r="P40"/>
      <c r="Q40"/>
      <c r="R40"/>
      <c r="S40"/>
      <c r="T40"/>
      <c r="U40"/>
      <c r="V40"/>
    </row>
    <row r="41" spans="1:22" ht="18">
      <c r="A41" s="28"/>
      <c r="B41" s="81"/>
      <c r="C41" s="29"/>
      <c r="D41" s="5">
        <f t="shared" si="3"/>
      </c>
      <c r="E41" s="33"/>
      <c r="F41" s="9">
        <v>40</v>
      </c>
      <c r="G41" s="41" t="str">
        <f>'決算書'!C43</f>
        <v>専従者給与</v>
      </c>
      <c r="H41" s="56">
        <f>SUMIF($C$2:$C$201,F41,$E$2:$E$201)</f>
        <v>80000</v>
      </c>
      <c r="I41" s="14"/>
      <c r="K41"/>
      <c r="L41"/>
      <c r="M41"/>
      <c r="N41"/>
      <c r="O41"/>
      <c r="P41"/>
      <c r="Q41"/>
      <c r="R41"/>
      <c r="S41"/>
      <c r="T41"/>
      <c r="U41"/>
      <c r="V41"/>
    </row>
    <row r="42" spans="1:22" ht="18">
      <c r="A42" s="28"/>
      <c r="B42" s="81"/>
      <c r="C42" s="29"/>
      <c r="D42" s="5">
        <f t="shared" si="3"/>
      </c>
      <c r="E42" s="33"/>
      <c r="F42" s="10">
        <v>41</v>
      </c>
      <c r="G42" s="43" t="str">
        <f>'決算書'!C44</f>
        <v>貸倒引当金</v>
      </c>
      <c r="H42" s="58"/>
      <c r="I42" s="14"/>
      <c r="K42"/>
      <c r="L42"/>
      <c r="M42"/>
      <c r="N42"/>
      <c r="O42"/>
      <c r="P42"/>
      <c r="Q42"/>
      <c r="R42"/>
      <c r="S42"/>
      <c r="T42"/>
      <c r="U42"/>
      <c r="V42"/>
    </row>
    <row r="43" spans="1:22" ht="18">
      <c r="A43" s="28"/>
      <c r="B43" s="81"/>
      <c r="C43" s="29"/>
      <c r="D43" s="5">
        <f t="shared" si="3"/>
      </c>
      <c r="E43" s="33"/>
      <c r="F43" s="10">
        <v>42</v>
      </c>
      <c r="G43" s="38" t="str">
        <f>'決算書'!C45</f>
        <v>?</v>
      </c>
      <c r="H43" s="58"/>
      <c r="I43" s="14"/>
      <c r="K43"/>
      <c r="L43"/>
      <c r="M43"/>
      <c r="N43"/>
      <c r="O43"/>
      <c r="P43"/>
      <c r="Q43"/>
      <c r="R43"/>
      <c r="S43"/>
      <c r="T43"/>
      <c r="U43"/>
      <c r="V43"/>
    </row>
    <row r="44" spans="1:22" ht="18">
      <c r="A44" s="28"/>
      <c r="B44" s="81"/>
      <c r="C44" s="29"/>
      <c r="D44" s="5">
        <f t="shared" si="3"/>
      </c>
      <c r="E44" s="33"/>
      <c r="F44" s="10">
        <v>43</v>
      </c>
      <c r="G44" s="38" t="str">
        <f>'決算書'!C46</f>
        <v>?</v>
      </c>
      <c r="H44" s="58"/>
      <c r="I44" s="14"/>
      <c r="K44"/>
      <c r="L44"/>
      <c r="M44"/>
      <c r="N44"/>
      <c r="O44"/>
      <c r="P44"/>
      <c r="Q44"/>
      <c r="R44"/>
      <c r="S44"/>
      <c r="T44"/>
      <c r="U44"/>
      <c r="V44"/>
    </row>
    <row r="45" spans="1:22" ht="18">
      <c r="A45" s="28"/>
      <c r="B45" s="81"/>
      <c r="C45" s="29"/>
      <c r="D45" s="5">
        <f t="shared" si="3"/>
      </c>
      <c r="E45" s="33"/>
      <c r="F45" s="10">
        <v>44</v>
      </c>
      <c r="G45" s="38" t="str">
        <f>'決算書'!C47</f>
        <v>?</v>
      </c>
      <c r="H45" s="58"/>
      <c r="I45" s="14"/>
      <c r="K45"/>
      <c r="L45"/>
      <c r="M45"/>
      <c r="N45"/>
      <c r="O45"/>
      <c r="P45"/>
      <c r="Q45"/>
      <c r="R45"/>
      <c r="S45"/>
      <c r="T45"/>
      <c r="U45"/>
      <c r="V45"/>
    </row>
    <row r="46" spans="1:22" ht="18.75" thickBot="1">
      <c r="A46" s="28"/>
      <c r="B46" s="81"/>
      <c r="C46" s="29"/>
      <c r="D46" s="5">
        <f t="shared" si="3"/>
      </c>
      <c r="E46" s="33"/>
      <c r="F46" s="20">
        <v>45</v>
      </c>
      <c r="G46" s="42" t="str">
        <f>'決算書'!C48</f>
        <v>計</v>
      </c>
      <c r="H46" s="60">
        <f>SUM(H41:H45)</f>
        <v>80000</v>
      </c>
      <c r="I46" s="14"/>
      <c r="K46"/>
      <c r="L46"/>
      <c r="M46"/>
      <c r="N46"/>
      <c r="O46"/>
      <c r="P46"/>
      <c r="Q46"/>
      <c r="R46"/>
      <c r="S46"/>
      <c r="T46"/>
      <c r="U46"/>
      <c r="V46"/>
    </row>
    <row r="47" spans="1:22" ht="18.75" thickBot="1">
      <c r="A47" s="28"/>
      <c r="B47" s="81"/>
      <c r="C47" s="29"/>
      <c r="D47" s="5">
        <f t="shared" si="3"/>
      </c>
      <c r="E47" s="33"/>
      <c r="F47" s="12">
        <v>46</v>
      </c>
      <c r="G47" s="40" t="str">
        <f>'決算書'!C49</f>
        <v>青控除前(34+39-45)</v>
      </c>
      <c r="H47" s="54">
        <f>IF(ISERROR(H35+H40-H46)=TRUE,0,(H35+H40-H46))</f>
        <v>20000</v>
      </c>
      <c r="I47" s="14"/>
      <c r="K47"/>
      <c r="L47"/>
      <c r="M47"/>
      <c r="N47"/>
      <c r="O47"/>
      <c r="P47"/>
      <c r="Q47"/>
      <c r="R47"/>
      <c r="S47"/>
      <c r="T47"/>
      <c r="U47"/>
      <c r="V47"/>
    </row>
    <row r="48" spans="1:22" ht="18.75" thickBot="1">
      <c r="A48" s="28"/>
      <c r="B48" s="81"/>
      <c r="C48" s="29"/>
      <c r="D48" s="5">
        <f t="shared" si="3"/>
      </c>
      <c r="E48" s="33"/>
      <c r="F48" s="12">
        <v>47</v>
      </c>
      <c r="G48" s="43" t="str">
        <f>'決算書'!C50</f>
        <v>青色控除</v>
      </c>
      <c r="H48" s="54">
        <v>0</v>
      </c>
      <c r="I48" s="14"/>
      <c r="K48"/>
      <c r="L48"/>
      <c r="M48"/>
      <c r="N48"/>
      <c r="O48"/>
      <c r="P48"/>
      <c r="Q48"/>
      <c r="R48"/>
      <c r="S48"/>
      <c r="T48"/>
      <c r="U48"/>
      <c r="V48"/>
    </row>
    <row r="49" spans="1:22" ht="18.75" thickBot="1">
      <c r="A49" s="28"/>
      <c r="B49" s="81"/>
      <c r="C49" s="29"/>
      <c r="D49" s="5">
        <f t="shared" si="3"/>
      </c>
      <c r="E49" s="33"/>
      <c r="F49" s="12">
        <v>48</v>
      </c>
      <c r="G49" s="40" t="str">
        <f>'決算書'!C51</f>
        <v>所得金額(46-47)</v>
      </c>
      <c r="H49" s="54">
        <f>IF(ISERROR(H47-H48)=TRUE,0,(H47-H48))</f>
        <v>20000</v>
      </c>
      <c r="I49" s="14"/>
      <c r="K49"/>
      <c r="L49"/>
      <c r="M49"/>
      <c r="N49"/>
      <c r="O49"/>
      <c r="P49"/>
      <c r="Q49"/>
      <c r="R49"/>
      <c r="S49"/>
      <c r="T49"/>
      <c r="U49"/>
      <c r="V49"/>
    </row>
    <row r="50" spans="1:22" ht="18.75" thickBot="1">
      <c r="A50" s="28"/>
      <c r="B50" s="81"/>
      <c r="C50" s="29"/>
      <c r="D50" s="5">
        <f t="shared" si="3"/>
      </c>
      <c r="E50" s="33"/>
      <c r="F50" s="12">
        <v>49</v>
      </c>
      <c r="G50" s="44" t="str">
        <f>'決算書'!C52</f>
        <v>売掛金</v>
      </c>
      <c r="H50" s="76">
        <v>0</v>
      </c>
      <c r="I50" s="14"/>
      <c r="K50"/>
      <c r="L50"/>
      <c r="M50"/>
      <c r="N50"/>
      <c r="O50"/>
      <c r="P50"/>
      <c r="Q50"/>
      <c r="R50"/>
      <c r="S50"/>
      <c r="T50"/>
      <c r="U50"/>
      <c r="V50"/>
    </row>
    <row r="51" spans="1:22" ht="18.75" thickBot="1">
      <c r="A51" s="28"/>
      <c r="B51" s="81"/>
      <c r="C51" s="29"/>
      <c r="D51" s="5">
        <f aca="true" t="shared" si="4" ref="D51:D66">IF(OR(C51&lt;1,C51=2,C51&gt;52,(AND(C51&gt;32,C51&lt;40)),(AND(C51&gt;40,C51&lt;50)),(AND(C51&gt;3,C51&lt;8))),"",VLOOKUP(C51,$F$2:$G$53,2))</f>
      </c>
      <c r="E51" s="33"/>
      <c r="F51" s="12">
        <v>50</v>
      </c>
      <c r="G51" s="45" t="str">
        <f>'決算書'!C53</f>
        <v>入金</v>
      </c>
      <c r="H51" s="62">
        <f>SUMIF($C$2:$C$201,F51,$E$2:$E$201)</f>
        <v>0</v>
      </c>
      <c r="I51" s="14"/>
      <c r="K51"/>
      <c r="L51"/>
      <c r="M51"/>
      <c r="N51"/>
      <c r="O51"/>
      <c r="P51"/>
      <c r="Q51"/>
      <c r="R51"/>
      <c r="S51"/>
      <c r="T51"/>
      <c r="U51"/>
      <c r="V51"/>
    </row>
    <row r="52" spans="1:22" ht="18.75" thickBot="1">
      <c r="A52" s="28"/>
      <c r="B52" s="81"/>
      <c r="C52" s="29"/>
      <c r="D52" s="5">
        <f t="shared" si="4"/>
      </c>
      <c r="E52" s="33"/>
      <c r="F52" s="78">
        <v>51</v>
      </c>
      <c r="G52" s="80" t="str">
        <f>'決算書'!C54</f>
        <v>元金</v>
      </c>
      <c r="H52" s="79">
        <f>SUMIF($C$2:$C$202,F52,$E$2:$E$202)</f>
        <v>0</v>
      </c>
      <c r="I52" s="14"/>
      <c r="K52"/>
      <c r="L52"/>
      <c r="M52"/>
      <c r="N52"/>
      <c r="O52"/>
      <c r="P52"/>
      <c r="Q52"/>
      <c r="R52"/>
      <c r="S52"/>
      <c r="T52"/>
      <c r="U52"/>
      <c r="V52"/>
    </row>
    <row r="53" spans="1:22" ht="18.75" thickBot="1">
      <c r="A53" s="28"/>
      <c r="B53" s="81"/>
      <c r="C53" s="29"/>
      <c r="D53" s="5">
        <f t="shared" si="4"/>
      </c>
      <c r="E53" s="33"/>
      <c r="F53" s="78">
        <v>52</v>
      </c>
      <c r="G53" s="45" t="str">
        <f>'決算書'!C55</f>
        <v>借入</v>
      </c>
      <c r="H53" s="79">
        <f>SUMIF($C$2:$C$202,F53,$E$2:$E$202)</f>
        <v>0</v>
      </c>
      <c r="I53" s="14"/>
      <c r="K53"/>
      <c r="L53"/>
      <c r="M53"/>
      <c r="N53"/>
      <c r="O53"/>
      <c r="P53"/>
      <c r="Q53"/>
      <c r="R53"/>
      <c r="S53"/>
      <c r="T53"/>
      <c r="U53"/>
      <c r="V53"/>
    </row>
    <row r="54" spans="1:22" ht="18">
      <c r="A54" s="28"/>
      <c r="B54" s="81"/>
      <c r="C54" s="29"/>
      <c r="D54" s="5">
        <f t="shared" si="4"/>
      </c>
      <c r="E54" s="33"/>
      <c r="I54" s="14"/>
      <c r="K54"/>
      <c r="L54"/>
      <c r="M54"/>
      <c r="N54"/>
      <c r="O54"/>
      <c r="P54"/>
      <c r="Q54"/>
      <c r="R54"/>
      <c r="S54"/>
      <c r="T54"/>
      <c r="U54"/>
      <c r="V54"/>
    </row>
    <row r="55" spans="1:22" ht="18">
      <c r="A55" s="28"/>
      <c r="B55" s="81"/>
      <c r="C55" s="29"/>
      <c r="D55" s="5">
        <f t="shared" si="4"/>
      </c>
      <c r="E55" s="33"/>
      <c r="I55" s="14"/>
      <c r="K55"/>
      <c r="L55"/>
      <c r="M55"/>
      <c r="N55"/>
      <c r="O55"/>
      <c r="P55"/>
      <c r="Q55"/>
      <c r="R55"/>
      <c r="S55"/>
      <c r="T55"/>
      <c r="U55"/>
      <c r="V55"/>
    </row>
    <row r="56" spans="1:22" ht="18">
      <c r="A56" s="28"/>
      <c r="B56" s="81"/>
      <c r="C56" s="29"/>
      <c r="D56" s="5">
        <f t="shared" si="4"/>
      </c>
      <c r="E56" s="33"/>
      <c r="I56" s="14"/>
      <c r="K56"/>
      <c r="L56"/>
      <c r="M56"/>
      <c r="N56"/>
      <c r="O56"/>
      <c r="P56"/>
      <c r="Q56"/>
      <c r="R56"/>
      <c r="S56"/>
      <c r="T56"/>
      <c r="U56"/>
      <c r="V56"/>
    </row>
    <row r="57" spans="1:22" ht="18">
      <c r="A57" s="28"/>
      <c r="B57" s="81"/>
      <c r="C57" s="29"/>
      <c r="D57" s="5">
        <f t="shared" si="4"/>
      </c>
      <c r="E57" s="33"/>
      <c r="I57" s="14"/>
      <c r="K57"/>
      <c r="L57"/>
      <c r="M57"/>
      <c r="N57"/>
      <c r="O57"/>
      <c r="P57"/>
      <c r="Q57"/>
      <c r="R57"/>
      <c r="S57"/>
      <c r="T57"/>
      <c r="U57"/>
      <c r="V57"/>
    </row>
    <row r="58" spans="1:22" ht="18">
      <c r="A58" s="28"/>
      <c r="B58" s="81"/>
      <c r="C58" s="29"/>
      <c r="D58" s="5">
        <f t="shared" si="4"/>
      </c>
      <c r="E58" s="33"/>
      <c r="I58" s="14"/>
      <c r="K58"/>
      <c r="L58"/>
      <c r="M58"/>
      <c r="N58"/>
      <c r="O58"/>
      <c r="P58"/>
      <c r="Q58"/>
      <c r="R58"/>
      <c r="S58"/>
      <c r="T58"/>
      <c r="U58"/>
      <c r="V58"/>
    </row>
    <row r="59" spans="1:22" ht="18">
      <c r="A59" s="28"/>
      <c r="B59" s="81"/>
      <c r="C59" s="29"/>
      <c r="D59" s="5">
        <f t="shared" si="4"/>
      </c>
      <c r="E59" s="33"/>
      <c r="I59" s="14"/>
      <c r="K59"/>
      <c r="L59"/>
      <c r="M59"/>
      <c r="N59"/>
      <c r="O59"/>
      <c r="P59"/>
      <c r="Q59"/>
      <c r="R59"/>
      <c r="S59"/>
      <c r="T59"/>
      <c r="U59"/>
      <c r="V59"/>
    </row>
    <row r="60" spans="1:22" ht="18">
      <c r="A60" s="28"/>
      <c r="B60" s="81"/>
      <c r="C60" s="29"/>
      <c r="D60" s="5">
        <f t="shared" si="4"/>
      </c>
      <c r="E60" s="33"/>
      <c r="I60" s="14"/>
      <c r="K60"/>
      <c r="L60"/>
      <c r="M60"/>
      <c r="N60"/>
      <c r="O60"/>
      <c r="P60"/>
      <c r="Q60"/>
      <c r="R60"/>
      <c r="S60"/>
      <c r="T60"/>
      <c r="U60"/>
      <c r="V60"/>
    </row>
    <row r="61" spans="1:22" ht="18">
      <c r="A61" s="28"/>
      <c r="B61" s="81"/>
      <c r="C61" s="29"/>
      <c r="D61" s="5">
        <f t="shared" si="4"/>
      </c>
      <c r="E61" s="33"/>
      <c r="I61" s="14"/>
      <c r="K61"/>
      <c r="L61"/>
      <c r="M61"/>
      <c r="N61"/>
      <c r="O61"/>
      <c r="P61"/>
      <c r="Q61"/>
      <c r="R61"/>
      <c r="S61"/>
      <c r="T61"/>
      <c r="U61"/>
      <c r="V61"/>
    </row>
    <row r="62" spans="1:5" ht="18">
      <c r="A62" s="28"/>
      <c r="B62" s="81"/>
      <c r="C62" s="29"/>
      <c r="D62" s="5">
        <f t="shared" si="4"/>
      </c>
      <c r="E62" s="33"/>
    </row>
    <row r="63" spans="1:5" ht="18">
      <c r="A63" s="28"/>
      <c r="B63" s="81"/>
      <c r="C63" s="29"/>
      <c r="D63" s="5">
        <f t="shared" si="4"/>
      </c>
      <c r="E63" s="33"/>
    </row>
    <row r="64" spans="1:5" ht="18">
      <c r="A64" s="28"/>
      <c r="B64" s="81"/>
      <c r="C64" s="29"/>
      <c r="D64" s="5">
        <f t="shared" si="4"/>
      </c>
      <c r="E64" s="33"/>
    </row>
    <row r="65" spans="1:5" ht="18">
      <c r="A65" s="28"/>
      <c r="B65" s="81"/>
      <c r="C65" s="29"/>
      <c r="D65" s="5">
        <f t="shared" si="4"/>
      </c>
      <c r="E65" s="33"/>
    </row>
    <row r="66" spans="1:5" ht="18">
      <c r="A66" s="28"/>
      <c r="B66" s="81"/>
      <c r="C66" s="29"/>
      <c r="D66" s="5">
        <f t="shared" si="4"/>
      </c>
      <c r="E66" s="33"/>
    </row>
    <row r="67" spans="1:5" ht="18">
      <c r="A67" s="28"/>
      <c r="B67" s="81"/>
      <c r="C67" s="29"/>
      <c r="D67" s="5">
        <f aca="true" t="shared" si="5" ref="D67:D82">IF(OR(C67&lt;1,C67=2,C67&gt;52,(AND(C67&gt;32,C67&lt;40)),(AND(C67&gt;40,C67&lt;50)),(AND(C67&gt;3,C67&lt;8))),"",VLOOKUP(C67,$F$2:$G$53,2))</f>
      </c>
      <c r="E67" s="33"/>
    </row>
    <row r="68" spans="1:5" ht="18">
      <c r="A68" s="28"/>
      <c r="B68" s="81"/>
      <c r="C68" s="29"/>
      <c r="D68" s="5">
        <f t="shared" si="5"/>
      </c>
      <c r="E68" s="33"/>
    </row>
    <row r="69" spans="1:5" ht="18">
      <c r="A69" s="28"/>
      <c r="B69" s="81"/>
      <c r="C69" s="29"/>
      <c r="D69" s="5">
        <f t="shared" si="5"/>
      </c>
      <c r="E69" s="33"/>
    </row>
    <row r="70" spans="1:5" ht="18">
      <c r="A70" s="28"/>
      <c r="B70" s="81"/>
      <c r="C70" s="29"/>
      <c r="D70" s="5">
        <f t="shared" si="5"/>
      </c>
      <c r="E70" s="33"/>
    </row>
    <row r="71" spans="1:5" ht="18">
      <c r="A71" s="28"/>
      <c r="B71" s="81"/>
      <c r="C71" s="29"/>
      <c r="D71" s="5">
        <f t="shared" si="5"/>
      </c>
      <c r="E71" s="33"/>
    </row>
    <row r="72" spans="1:5" ht="18">
      <c r="A72" s="28"/>
      <c r="B72" s="81"/>
      <c r="C72" s="29"/>
      <c r="D72" s="5">
        <f t="shared" si="5"/>
      </c>
      <c r="E72" s="33"/>
    </row>
    <row r="73" spans="1:5" ht="18">
      <c r="A73" s="28"/>
      <c r="B73" s="81"/>
      <c r="C73" s="29"/>
      <c r="D73" s="5">
        <f t="shared" si="5"/>
      </c>
      <c r="E73" s="33"/>
    </row>
    <row r="74" spans="1:5" ht="18">
      <c r="A74" s="28"/>
      <c r="B74" s="81"/>
      <c r="C74" s="29"/>
      <c r="D74" s="5">
        <f t="shared" si="5"/>
      </c>
      <c r="E74" s="33"/>
    </row>
    <row r="75" spans="1:5" ht="18">
      <c r="A75" s="28"/>
      <c r="B75" s="81"/>
      <c r="C75" s="29"/>
      <c r="D75" s="5">
        <f t="shared" si="5"/>
      </c>
      <c r="E75" s="33"/>
    </row>
    <row r="76" spans="1:5" ht="18">
      <c r="A76" s="28"/>
      <c r="B76" s="81"/>
      <c r="C76" s="29"/>
      <c r="D76" s="5">
        <f t="shared" si="5"/>
      </c>
      <c r="E76" s="33"/>
    </row>
    <row r="77" spans="1:5" ht="18">
      <c r="A77" s="28"/>
      <c r="B77" s="81"/>
      <c r="C77" s="29"/>
      <c r="D77" s="5">
        <f t="shared" si="5"/>
      </c>
      <c r="E77" s="33"/>
    </row>
    <row r="78" spans="1:5" ht="18">
      <c r="A78" s="28"/>
      <c r="B78" s="81"/>
      <c r="C78" s="29"/>
      <c r="D78" s="5">
        <f t="shared" si="5"/>
      </c>
      <c r="E78" s="33"/>
    </row>
    <row r="79" spans="1:5" ht="18">
      <c r="A79" s="28"/>
      <c r="B79" s="81"/>
      <c r="C79" s="29"/>
      <c r="D79" s="5">
        <f t="shared" si="5"/>
      </c>
      <c r="E79" s="33"/>
    </row>
    <row r="80" spans="1:5" ht="18">
      <c r="A80" s="28"/>
      <c r="B80" s="81"/>
      <c r="C80" s="29"/>
      <c r="D80" s="5">
        <f t="shared" si="5"/>
      </c>
      <c r="E80" s="33"/>
    </row>
    <row r="81" spans="1:5" ht="18">
      <c r="A81" s="28"/>
      <c r="B81" s="81"/>
      <c r="C81" s="29"/>
      <c r="D81" s="5">
        <f t="shared" si="5"/>
      </c>
      <c r="E81" s="33"/>
    </row>
    <row r="82" spans="1:5" ht="18">
      <c r="A82" s="28"/>
      <c r="B82" s="81"/>
      <c r="C82" s="29"/>
      <c r="D82" s="5">
        <f t="shared" si="5"/>
      </c>
      <c r="E82" s="33"/>
    </row>
    <row r="83" spans="1:5" ht="18">
      <c r="A83" s="28"/>
      <c r="B83" s="81"/>
      <c r="C83" s="29"/>
      <c r="D83" s="5">
        <f aca="true" t="shared" si="6" ref="D83:D98">IF(OR(C83&lt;1,C83=2,C83&gt;52,(AND(C83&gt;32,C83&lt;40)),(AND(C83&gt;40,C83&lt;50)),(AND(C83&gt;3,C83&lt;8))),"",VLOOKUP(C83,$F$2:$G$53,2))</f>
      </c>
      <c r="E83" s="33"/>
    </row>
    <row r="84" spans="1:5" ht="18">
      <c r="A84" s="28"/>
      <c r="B84" s="81"/>
      <c r="C84" s="29"/>
      <c r="D84" s="5">
        <f t="shared" si="6"/>
      </c>
      <c r="E84" s="33"/>
    </row>
    <row r="85" spans="1:5" ht="18">
      <c r="A85" s="28"/>
      <c r="B85" s="81"/>
      <c r="C85" s="29"/>
      <c r="D85" s="5">
        <f t="shared" si="6"/>
      </c>
      <c r="E85" s="33"/>
    </row>
    <row r="86" spans="1:5" ht="18">
      <c r="A86" s="28"/>
      <c r="B86" s="81"/>
      <c r="C86" s="29"/>
      <c r="D86" s="5">
        <f t="shared" si="6"/>
      </c>
      <c r="E86" s="33"/>
    </row>
    <row r="87" spans="1:5" ht="18">
      <c r="A87" s="28"/>
      <c r="B87" s="81"/>
      <c r="C87" s="29"/>
      <c r="D87" s="5">
        <f t="shared" si="6"/>
      </c>
      <c r="E87" s="33"/>
    </row>
    <row r="88" spans="1:5" ht="18">
      <c r="A88" s="28"/>
      <c r="B88" s="81"/>
      <c r="C88" s="29"/>
      <c r="D88" s="5">
        <f t="shared" si="6"/>
      </c>
      <c r="E88" s="33"/>
    </row>
    <row r="89" spans="1:5" ht="18">
      <c r="A89" s="28"/>
      <c r="B89" s="81"/>
      <c r="C89" s="29"/>
      <c r="D89" s="5">
        <f t="shared" si="6"/>
      </c>
      <c r="E89" s="33"/>
    </row>
    <row r="90" spans="1:5" ht="18">
      <c r="A90" s="28"/>
      <c r="B90" s="81"/>
      <c r="C90" s="29"/>
      <c r="D90" s="5">
        <f t="shared" si="6"/>
      </c>
      <c r="E90" s="33"/>
    </row>
    <row r="91" spans="1:5" ht="18">
      <c r="A91" s="28"/>
      <c r="B91" s="81"/>
      <c r="C91" s="29"/>
      <c r="D91" s="5">
        <f t="shared" si="6"/>
      </c>
      <c r="E91" s="33"/>
    </row>
    <row r="92" spans="1:5" ht="18">
      <c r="A92" s="28"/>
      <c r="B92" s="81"/>
      <c r="C92" s="29"/>
      <c r="D92" s="5">
        <f t="shared" si="6"/>
      </c>
      <c r="E92" s="33"/>
    </row>
    <row r="93" spans="1:5" ht="18">
      <c r="A93" s="28"/>
      <c r="B93" s="81"/>
      <c r="C93" s="29"/>
      <c r="D93" s="5">
        <f t="shared" si="6"/>
      </c>
      <c r="E93" s="33"/>
    </row>
    <row r="94" spans="1:5" ht="18">
      <c r="A94" s="28"/>
      <c r="B94" s="81"/>
      <c r="C94" s="29"/>
      <c r="D94" s="5">
        <f t="shared" si="6"/>
      </c>
      <c r="E94" s="33"/>
    </row>
    <row r="95" spans="1:5" ht="18">
      <c r="A95" s="28"/>
      <c r="B95" s="81"/>
      <c r="C95" s="29"/>
      <c r="D95" s="5">
        <f t="shared" si="6"/>
      </c>
      <c r="E95" s="33"/>
    </row>
    <row r="96" spans="1:5" ht="18">
      <c r="A96" s="28"/>
      <c r="B96" s="81"/>
      <c r="C96" s="29"/>
      <c r="D96" s="5">
        <f t="shared" si="6"/>
      </c>
      <c r="E96" s="33"/>
    </row>
    <row r="97" spans="1:5" ht="18">
      <c r="A97" s="28"/>
      <c r="B97" s="81"/>
      <c r="C97" s="29"/>
      <c r="D97" s="5">
        <f t="shared" si="6"/>
      </c>
      <c r="E97" s="33"/>
    </row>
    <row r="98" spans="1:5" ht="18">
      <c r="A98" s="28"/>
      <c r="B98" s="81"/>
      <c r="C98" s="29"/>
      <c r="D98" s="5">
        <f t="shared" si="6"/>
      </c>
      <c r="E98" s="33"/>
    </row>
    <row r="99" spans="1:5" ht="18">
      <c r="A99" s="28"/>
      <c r="B99" s="81"/>
      <c r="C99" s="29"/>
      <c r="D99" s="5">
        <f aca="true" t="shared" si="7" ref="D99:D114">IF(OR(C99&lt;1,C99=2,C99&gt;52,(AND(C99&gt;32,C99&lt;40)),(AND(C99&gt;40,C99&lt;50)),(AND(C99&gt;3,C99&lt;8))),"",VLOOKUP(C99,$F$2:$G$53,2))</f>
      </c>
      <c r="E99" s="33"/>
    </row>
    <row r="100" spans="1:5" ht="18">
      <c r="A100" s="28"/>
      <c r="B100" s="81"/>
      <c r="C100" s="29"/>
      <c r="D100" s="5">
        <f t="shared" si="7"/>
      </c>
      <c r="E100" s="33"/>
    </row>
    <row r="101" spans="1:5" ht="18">
      <c r="A101" s="28"/>
      <c r="B101" s="81"/>
      <c r="C101" s="29"/>
      <c r="D101" s="5">
        <f t="shared" si="7"/>
      </c>
      <c r="E101" s="33"/>
    </row>
    <row r="102" spans="1:5" ht="18">
      <c r="A102" s="28"/>
      <c r="B102" s="81"/>
      <c r="C102" s="29"/>
      <c r="D102" s="5">
        <f t="shared" si="7"/>
      </c>
      <c r="E102" s="33"/>
    </row>
    <row r="103" spans="1:5" ht="18">
      <c r="A103" s="28"/>
      <c r="B103" s="81"/>
      <c r="C103" s="29"/>
      <c r="D103" s="5">
        <f t="shared" si="7"/>
      </c>
      <c r="E103" s="33"/>
    </row>
    <row r="104" spans="1:5" ht="18">
      <c r="A104" s="28"/>
      <c r="B104" s="81"/>
      <c r="C104" s="29"/>
      <c r="D104" s="5">
        <f t="shared" si="7"/>
      </c>
      <c r="E104" s="33"/>
    </row>
    <row r="105" spans="1:5" ht="18">
      <c r="A105" s="28"/>
      <c r="B105" s="81"/>
      <c r="C105" s="29"/>
      <c r="D105" s="5">
        <f t="shared" si="7"/>
      </c>
      <c r="E105" s="33"/>
    </row>
    <row r="106" spans="1:5" ht="18">
      <c r="A106" s="28"/>
      <c r="B106" s="81"/>
      <c r="C106" s="29"/>
      <c r="D106" s="5">
        <f t="shared" si="7"/>
      </c>
      <c r="E106" s="33"/>
    </row>
    <row r="107" spans="1:5" ht="18">
      <c r="A107" s="28"/>
      <c r="B107" s="81"/>
      <c r="C107" s="29"/>
      <c r="D107" s="5">
        <f t="shared" si="7"/>
      </c>
      <c r="E107" s="33"/>
    </row>
    <row r="108" spans="1:5" ht="18">
      <c r="A108" s="28"/>
      <c r="B108" s="81"/>
      <c r="C108" s="29"/>
      <c r="D108" s="5">
        <f t="shared" si="7"/>
      </c>
      <c r="E108" s="33"/>
    </row>
    <row r="109" spans="1:5" ht="18">
      <c r="A109" s="28"/>
      <c r="B109" s="81"/>
      <c r="C109" s="29"/>
      <c r="D109" s="5">
        <f t="shared" si="7"/>
      </c>
      <c r="E109" s="33"/>
    </row>
    <row r="110" spans="1:5" ht="18">
      <c r="A110" s="28"/>
      <c r="B110" s="81"/>
      <c r="C110" s="29"/>
      <c r="D110" s="5">
        <f t="shared" si="7"/>
      </c>
      <c r="E110" s="33"/>
    </row>
    <row r="111" spans="1:5" ht="18">
      <c r="A111" s="28"/>
      <c r="B111" s="81"/>
      <c r="C111" s="29"/>
      <c r="D111" s="5">
        <f t="shared" si="7"/>
      </c>
      <c r="E111" s="33"/>
    </row>
    <row r="112" spans="1:5" ht="18">
      <c r="A112" s="28"/>
      <c r="B112" s="81"/>
      <c r="C112" s="29"/>
      <c r="D112" s="5">
        <f t="shared" si="7"/>
      </c>
      <c r="E112" s="33"/>
    </row>
    <row r="113" spans="1:5" ht="18">
      <c r="A113" s="28"/>
      <c r="B113" s="81"/>
      <c r="C113" s="29"/>
      <c r="D113" s="5">
        <f t="shared" si="7"/>
      </c>
      <c r="E113" s="33"/>
    </row>
    <row r="114" spans="1:5" ht="18">
      <c r="A114" s="28"/>
      <c r="B114" s="81"/>
      <c r="C114" s="29"/>
      <c r="D114" s="5">
        <f t="shared" si="7"/>
      </c>
      <c r="E114" s="33"/>
    </row>
    <row r="115" spans="1:5" ht="18">
      <c r="A115" s="28"/>
      <c r="B115" s="81"/>
      <c r="C115" s="29"/>
      <c r="D115" s="5">
        <f aca="true" t="shared" si="8" ref="D115:D130">IF(OR(C115&lt;1,C115=2,C115&gt;52,(AND(C115&gt;32,C115&lt;40)),(AND(C115&gt;40,C115&lt;50)),(AND(C115&gt;3,C115&lt;8))),"",VLOOKUP(C115,$F$2:$G$53,2))</f>
      </c>
      <c r="E115" s="33"/>
    </row>
    <row r="116" spans="1:5" ht="18">
      <c r="A116" s="28"/>
      <c r="B116" s="81"/>
      <c r="C116" s="29"/>
      <c r="D116" s="5">
        <f t="shared" si="8"/>
      </c>
      <c r="E116" s="33"/>
    </row>
    <row r="117" spans="1:5" ht="18">
      <c r="A117" s="28"/>
      <c r="B117" s="81"/>
      <c r="C117" s="29"/>
      <c r="D117" s="5">
        <f t="shared" si="8"/>
      </c>
      <c r="E117" s="33"/>
    </row>
    <row r="118" spans="1:5" ht="18">
      <c r="A118" s="28"/>
      <c r="B118" s="81"/>
      <c r="C118" s="29"/>
      <c r="D118" s="5">
        <f t="shared" si="8"/>
      </c>
      <c r="E118" s="33"/>
    </row>
    <row r="119" spans="1:5" ht="18">
      <c r="A119" s="28"/>
      <c r="B119" s="81"/>
      <c r="C119" s="29"/>
      <c r="D119" s="5">
        <f t="shared" si="8"/>
      </c>
      <c r="E119" s="33"/>
    </row>
    <row r="120" spans="1:5" ht="18">
      <c r="A120" s="28"/>
      <c r="B120" s="81"/>
      <c r="C120" s="29"/>
      <c r="D120" s="5">
        <f t="shared" si="8"/>
      </c>
      <c r="E120" s="33"/>
    </row>
    <row r="121" spans="1:5" ht="18">
      <c r="A121" s="28"/>
      <c r="B121" s="81"/>
      <c r="C121" s="29"/>
      <c r="D121" s="5">
        <f t="shared" si="8"/>
      </c>
      <c r="E121" s="33"/>
    </row>
    <row r="122" spans="1:5" ht="18">
      <c r="A122" s="28"/>
      <c r="B122" s="81"/>
      <c r="C122" s="29"/>
      <c r="D122" s="5">
        <f t="shared" si="8"/>
      </c>
      <c r="E122" s="33"/>
    </row>
    <row r="123" spans="1:5" ht="18">
      <c r="A123" s="28"/>
      <c r="B123" s="81"/>
      <c r="C123" s="29"/>
      <c r="D123" s="5">
        <f t="shared" si="8"/>
      </c>
      <c r="E123" s="33"/>
    </row>
    <row r="124" spans="1:5" ht="18">
      <c r="A124" s="28"/>
      <c r="B124" s="81"/>
      <c r="C124" s="29"/>
      <c r="D124" s="5">
        <f t="shared" si="8"/>
      </c>
      <c r="E124" s="33"/>
    </row>
    <row r="125" spans="1:5" ht="18">
      <c r="A125" s="28"/>
      <c r="B125" s="81"/>
      <c r="C125" s="29"/>
      <c r="D125" s="5">
        <f t="shared" si="8"/>
      </c>
      <c r="E125" s="33"/>
    </row>
    <row r="126" spans="1:5" ht="18">
      <c r="A126" s="28"/>
      <c r="B126" s="81"/>
      <c r="C126" s="29"/>
      <c r="D126" s="5">
        <f t="shared" si="8"/>
      </c>
      <c r="E126" s="33"/>
    </row>
    <row r="127" spans="1:5" ht="18">
      <c r="A127" s="28"/>
      <c r="B127" s="81"/>
      <c r="C127" s="29"/>
      <c r="D127" s="5">
        <f t="shared" si="8"/>
      </c>
      <c r="E127" s="33"/>
    </row>
    <row r="128" spans="1:5" ht="18">
      <c r="A128" s="28"/>
      <c r="B128" s="81"/>
      <c r="C128" s="29"/>
      <c r="D128" s="5">
        <f t="shared" si="8"/>
      </c>
      <c r="E128" s="33"/>
    </row>
    <row r="129" spans="1:5" ht="18">
      <c r="A129" s="28"/>
      <c r="B129" s="81"/>
      <c r="C129" s="29"/>
      <c r="D129" s="5">
        <f t="shared" si="8"/>
      </c>
      <c r="E129" s="33"/>
    </row>
    <row r="130" spans="1:5" ht="18">
      <c r="A130" s="28"/>
      <c r="B130" s="81"/>
      <c r="C130" s="29"/>
      <c r="D130" s="5">
        <f t="shared" si="8"/>
      </c>
      <c r="E130" s="33"/>
    </row>
    <row r="131" spans="1:5" ht="18">
      <c r="A131" s="28"/>
      <c r="B131" s="81"/>
      <c r="C131" s="29"/>
      <c r="D131" s="5">
        <f aca="true" t="shared" si="9" ref="D131:D146">IF(OR(C131&lt;1,C131=2,C131&gt;52,(AND(C131&gt;32,C131&lt;40)),(AND(C131&gt;40,C131&lt;50)),(AND(C131&gt;3,C131&lt;8))),"",VLOOKUP(C131,$F$2:$G$53,2))</f>
      </c>
      <c r="E131" s="33"/>
    </row>
    <row r="132" spans="1:5" ht="18">
      <c r="A132" s="28"/>
      <c r="B132" s="81"/>
      <c r="C132" s="29"/>
      <c r="D132" s="5">
        <f t="shared" si="9"/>
      </c>
      <c r="E132" s="33"/>
    </row>
    <row r="133" spans="1:5" ht="18">
      <c r="A133" s="28"/>
      <c r="B133" s="81"/>
      <c r="C133" s="29"/>
      <c r="D133" s="5">
        <f t="shared" si="9"/>
      </c>
      <c r="E133" s="33"/>
    </row>
    <row r="134" spans="1:5" ht="18">
      <c r="A134" s="28"/>
      <c r="B134" s="81"/>
      <c r="C134" s="29"/>
      <c r="D134" s="5">
        <f t="shared" si="9"/>
      </c>
      <c r="E134" s="33"/>
    </row>
    <row r="135" spans="1:5" ht="18">
      <c r="A135" s="28"/>
      <c r="B135" s="81"/>
      <c r="C135" s="29"/>
      <c r="D135" s="5">
        <f t="shared" si="9"/>
      </c>
      <c r="E135" s="33"/>
    </row>
    <row r="136" spans="1:5" ht="18">
      <c r="A136" s="28"/>
      <c r="B136" s="81"/>
      <c r="C136" s="29"/>
      <c r="D136" s="5">
        <f t="shared" si="9"/>
      </c>
      <c r="E136" s="33"/>
    </row>
    <row r="137" spans="1:5" ht="18">
      <c r="A137" s="28"/>
      <c r="B137" s="81"/>
      <c r="C137" s="29"/>
      <c r="D137" s="5">
        <f t="shared" si="9"/>
      </c>
      <c r="E137" s="33"/>
    </row>
    <row r="138" spans="1:5" ht="18">
      <c r="A138" s="28"/>
      <c r="B138" s="81"/>
      <c r="C138" s="29"/>
      <c r="D138" s="5">
        <f t="shared" si="9"/>
      </c>
      <c r="E138" s="33"/>
    </row>
    <row r="139" spans="1:5" ht="18">
      <c r="A139" s="28"/>
      <c r="B139" s="81"/>
      <c r="C139" s="29"/>
      <c r="D139" s="5">
        <f t="shared" si="9"/>
      </c>
      <c r="E139" s="33"/>
    </row>
    <row r="140" spans="1:5" ht="18">
      <c r="A140" s="28"/>
      <c r="B140" s="81"/>
      <c r="C140" s="29"/>
      <c r="D140" s="5">
        <f t="shared" si="9"/>
      </c>
      <c r="E140" s="33"/>
    </row>
    <row r="141" spans="1:5" ht="18">
      <c r="A141" s="28"/>
      <c r="B141" s="81"/>
      <c r="C141" s="29"/>
      <c r="D141" s="5">
        <f t="shared" si="9"/>
      </c>
      <c r="E141" s="33"/>
    </row>
    <row r="142" spans="1:5" ht="18">
      <c r="A142" s="28"/>
      <c r="B142" s="81"/>
      <c r="C142" s="29"/>
      <c r="D142" s="5">
        <f t="shared" si="9"/>
      </c>
      <c r="E142" s="33"/>
    </row>
    <row r="143" spans="1:5" ht="18">
      <c r="A143" s="28"/>
      <c r="B143" s="81"/>
      <c r="C143" s="29"/>
      <c r="D143" s="5">
        <f t="shared" si="9"/>
      </c>
      <c r="E143" s="33"/>
    </row>
    <row r="144" spans="1:5" ht="18">
      <c r="A144" s="28"/>
      <c r="B144" s="81"/>
      <c r="C144" s="29"/>
      <c r="D144" s="5">
        <f t="shared" si="9"/>
      </c>
      <c r="E144" s="33"/>
    </row>
    <row r="145" spans="1:5" ht="18">
      <c r="A145" s="28"/>
      <c r="B145" s="81"/>
      <c r="C145" s="29"/>
      <c r="D145" s="5">
        <f t="shared" si="9"/>
      </c>
      <c r="E145" s="33"/>
    </row>
    <row r="146" spans="1:5" ht="18">
      <c r="A146" s="28"/>
      <c r="B146" s="81"/>
      <c r="C146" s="29"/>
      <c r="D146" s="5">
        <f t="shared" si="9"/>
      </c>
      <c r="E146" s="33"/>
    </row>
    <row r="147" spans="1:5" ht="18">
      <c r="A147" s="28"/>
      <c r="B147" s="81"/>
      <c r="C147" s="29"/>
      <c r="D147" s="5">
        <f aca="true" t="shared" si="10" ref="D147:D162">IF(OR(C147&lt;1,C147=2,C147&gt;52,(AND(C147&gt;32,C147&lt;40)),(AND(C147&gt;40,C147&lt;50)),(AND(C147&gt;3,C147&lt;8))),"",VLOOKUP(C147,$F$2:$G$53,2))</f>
      </c>
      <c r="E147" s="33"/>
    </row>
    <row r="148" spans="1:5" ht="18">
      <c r="A148" s="28"/>
      <c r="B148" s="81"/>
      <c r="C148" s="29"/>
      <c r="D148" s="5">
        <f t="shared" si="10"/>
      </c>
      <c r="E148" s="33"/>
    </row>
    <row r="149" spans="1:5" ht="18">
      <c r="A149" s="28"/>
      <c r="B149" s="81"/>
      <c r="C149" s="29"/>
      <c r="D149" s="5">
        <f t="shared" si="10"/>
      </c>
      <c r="E149" s="33"/>
    </row>
    <row r="150" spans="1:5" ht="18">
      <c r="A150" s="28"/>
      <c r="B150" s="81"/>
      <c r="C150" s="29"/>
      <c r="D150" s="5">
        <f t="shared" si="10"/>
      </c>
      <c r="E150" s="33"/>
    </row>
    <row r="151" spans="1:5" ht="18">
      <c r="A151" s="28"/>
      <c r="B151" s="81"/>
      <c r="C151" s="29"/>
      <c r="D151" s="5">
        <f t="shared" si="10"/>
      </c>
      <c r="E151" s="33"/>
    </row>
    <row r="152" spans="1:5" ht="18">
      <c r="A152" s="28"/>
      <c r="B152" s="81"/>
      <c r="C152" s="29"/>
      <c r="D152" s="5">
        <f t="shared" si="10"/>
      </c>
      <c r="E152" s="33"/>
    </row>
    <row r="153" spans="1:5" ht="18">
      <c r="A153" s="28"/>
      <c r="B153" s="81"/>
      <c r="C153" s="29"/>
      <c r="D153" s="5">
        <f t="shared" si="10"/>
      </c>
      <c r="E153" s="33"/>
    </row>
    <row r="154" spans="1:5" ht="18">
      <c r="A154" s="28"/>
      <c r="D154" s="5">
        <f t="shared" si="10"/>
      </c>
      <c r="E154" s="33"/>
    </row>
    <row r="155" spans="1:5" ht="18">
      <c r="A155" s="28"/>
      <c r="D155" s="5">
        <f t="shared" si="10"/>
      </c>
      <c r="E155" s="33"/>
    </row>
    <row r="156" spans="1:5" ht="18">
      <c r="A156" s="28"/>
      <c r="D156" s="5">
        <f t="shared" si="10"/>
      </c>
      <c r="E156" s="33"/>
    </row>
    <row r="157" spans="1:5" ht="18">
      <c r="A157" s="28"/>
      <c r="D157" s="5">
        <f t="shared" si="10"/>
      </c>
      <c r="E157" s="33"/>
    </row>
    <row r="158" spans="1:5" ht="18">
      <c r="A158" s="28"/>
      <c r="D158" s="5">
        <f t="shared" si="10"/>
      </c>
      <c r="E158" s="33"/>
    </row>
    <row r="159" spans="1:5" ht="18">
      <c r="A159" s="28"/>
      <c r="D159" s="5">
        <f t="shared" si="10"/>
      </c>
      <c r="E159" s="33"/>
    </row>
    <row r="160" spans="1:5" ht="18">
      <c r="A160" s="28"/>
      <c r="D160" s="5">
        <f t="shared" si="10"/>
      </c>
      <c r="E160" s="33"/>
    </row>
    <row r="161" spans="1:5" ht="18">
      <c r="A161" s="28"/>
      <c r="D161" s="5">
        <f t="shared" si="10"/>
      </c>
      <c r="E161" s="33"/>
    </row>
    <row r="162" spans="1:5" ht="18">
      <c r="A162" s="28"/>
      <c r="D162" s="5">
        <f t="shared" si="10"/>
      </c>
      <c r="E162" s="33"/>
    </row>
    <row r="163" spans="1:5" ht="18">
      <c r="A163" s="28"/>
      <c r="D163" s="5">
        <f aca="true" t="shared" si="11" ref="D163:D178">IF(OR(C163&lt;1,C163=2,C163&gt;52,(AND(C163&gt;32,C163&lt;40)),(AND(C163&gt;40,C163&lt;50)),(AND(C163&gt;3,C163&lt;8))),"",VLOOKUP(C163,$F$2:$G$53,2))</f>
      </c>
      <c r="E163" s="33"/>
    </row>
    <row r="164" spans="1:5" ht="18">
      <c r="A164" s="28"/>
      <c r="D164" s="5">
        <f t="shared" si="11"/>
      </c>
      <c r="E164" s="33"/>
    </row>
    <row r="165" spans="1:5" ht="18">
      <c r="A165" s="28"/>
      <c r="D165" s="5">
        <f t="shared" si="11"/>
      </c>
      <c r="E165" s="33"/>
    </row>
    <row r="166" spans="1:5" ht="18">
      <c r="A166" s="28"/>
      <c r="D166" s="5">
        <f t="shared" si="11"/>
      </c>
      <c r="E166" s="33"/>
    </row>
    <row r="167" spans="1:5" ht="18">
      <c r="A167" s="28"/>
      <c r="D167" s="5">
        <f t="shared" si="11"/>
      </c>
      <c r="E167" s="33"/>
    </row>
    <row r="168" spans="1:5" ht="18">
      <c r="A168" s="28"/>
      <c r="D168" s="5">
        <f t="shared" si="11"/>
      </c>
      <c r="E168" s="33"/>
    </row>
    <row r="169" spans="1:5" ht="18">
      <c r="A169" s="28"/>
      <c r="D169" s="5">
        <f t="shared" si="11"/>
      </c>
      <c r="E169" s="33"/>
    </row>
    <row r="170" spans="1:5" ht="18">
      <c r="A170" s="28"/>
      <c r="D170" s="5">
        <f t="shared" si="11"/>
      </c>
      <c r="E170" s="33"/>
    </row>
    <row r="171" spans="1:5" ht="18">
      <c r="A171" s="28"/>
      <c r="D171" s="5">
        <f t="shared" si="11"/>
      </c>
      <c r="E171" s="33"/>
    </row>
    <row r="172" spans="1:5" ht="18">
      <c r="A172" s="28"/>
      <c r="D172" s="5">
        <f t="shared" si="11"/>
      </c>
      <c r="E172" s="33"/>
    </row>
    <row r="173" spans="1:5" ht="18">
      <c r="A173" s="28"/>
      <c r="D173" s="5">
        <f t="shared" si="11"/>
      </c>
      <c r="E173" s="33"/>
    </row>
    <row r="174" spans="1:5" ht="18">
      <c r="A174" s="28"/>
      <c r="D174" s="5">
        <f t="shared" si="11"/>
      </c>
      <c r="E174" s="33"/>
    </row>
    <row r="175" spans="1:5" ht="18">
      <c r="A175" s="28"/>
      <c r="D175" s="5">
        <f t="shared" si="11"/>
      </c>
      <c r="E175" s="33"/>
    </row>
    <row r="176" spans="1:5" ht="18">
      <c r="A176" s="28"/>
      <c r="D176" s="5">
        <f t="shared" si="11"/>
      </c>
      <c r="E176" s="33"/>
    </row>
    <row r="177" spans="1:5" ht="18">
      <c r="A177" s="28"/>
      <c r="D177" s="5">
        <f t="shared" si="11"/>
      </c>
      <c r="E177" s="33"/>
    </row>
    <row r="178" spans="1:5" ht="18">
      <c r="A178" s="28"/>
      <c r="D178" s="5">
        <f t="shared" si="11"/>
      </c>
      <c r="E178" s="33"/>
    </row>
    <row r="179" spans="1:5" ht="18">
      <c r="A179" s="28"/>
      <c r="D179" s="5">
        <f aca="true" t="shared" si="12" ref="D179:D194">IF(OR(C179&lt;1,C179=2,C179&gt;52,(AND(C179&gt;32,C179&lt;40)),(AND(C179&gt;40,C179&lt;50)),(AND(C179&gt;3,C179&lt;8))),"",VLOOKUP(C179,$F$2:$G$53,2))</f>
      </c>
      <c r="E179" s="33"/>
    </row>
    <row r="180" spans="1:5" ht="18">
      <c r="A180" s="28"/>
      <c r="D180" s="5">
        <f t="shared" si="12"/>
      </c>
      <c r="E180" s="33"/>
    </row>
    <row r="181" spans="1:5" ht="18">
      <c r="A181" s="28"/>
      <c r="D181" s="5">
        <f t="shared" si="12"/>
      </c>
      <c r="E181" s="33"/>
    </row>
    <row r="182" spans="1:5" ht="18">
      <c r="A182" s="28"/>
      <c r="D182" s="5">
        <f t="shared" si="12"/>
      </c>
      <c r="E182" s="33"/>
    </row>
    <row r="183" spans="1:5" ht="18">
      <c r="A183" s="28"/>
      <c r="D183" s="5">
        <f t="shared" si="12"/>
      </c>
      <c r="E183" s="33"/>
    </row>
    <row r="184" spans="1:5" ht="18">
      <c r="A184" s="28"/>
      <c r="D184" s="5">
        <f t="shared" si="12"/>
      </c>
      <c r="E184" s="33"/>
    </row>
    <row r="185" spans="1:5" ht="18">
      <c r="A185" s="28"/>
      <c r="D185" s="5">
        <f t="shared" si="12"/>
      </c>
      <c r="E185" s="33"/>
    </row>
    <row r="186" spans="1:5" ht="18">
      <c r="A186" s="28"/>
      <c r="D186" s="5">
        <f t="shared" si="12"/>
      </c>
      <c r="E186" s="33"/>
    </row>
    <row r="187" spans="1:5" ht="18">
      <c r="A187" s="28"/>
      <c r="D187" s="5">
        <f t="shared" si="12"/>
      </c>
      <c r="E187" s="33"/>
    </row>
    <row r="188" spans="1:5" ht="18">
      <c r="A188" s="28"/>
      <c r="D188" s="5">
        <f t="shared" si="12"/>
      </c>
      <c r="E188" s="33"/>
    </row>
    <row r="189" spans="1:5" ht="18">
      <c r="A189" s="28"/>
      <c r="D189" s="5">
        <f t="shared" si="12"/>
      </c>
      <c r="E189" s="33"/>
    </row>
    <row r="190" spans="1:5" ht="18">
      <c r="A190" s="28"/>
      <c r="D190" s="5">
        <f t="shared" si="12"/>
      </c>
      <c r="E190" s="33"/>
    </row>
    <row r="191" spans="1:5" ht="18">
      <c r="A191" s="28"/>
      <c r="D191" s="5">
        <f t="shared" si="12"/>
      </c>
      <c r="E191" s="33"/>
    </row>
    <row r="192" spans="1:5" ht="18">
      <c r="A192" s="28"/>
      <c r="D192" s="5">
        <f t="shared" si="12"/>
      </c>
      <c r="E192" s="33"/>
    </row>
    <row r="193" spans="1:5" ht="18">
      <c r="A193" s="28"/>
      <c r="D193" s="5">
        <f t="shared" si="12"/>
      </c>
      <c r="E193" s="33"/>
    </row>
    <row r="194" spans="1:5" ht="18">
      <c r="A194" s="28"/>
      <c r="D194" s="5">
        <f t="shared" si="12"/>
      </c>
      <c r="E194" s="33"/>
    </row>
    <row r="195" spans="1:5" ht="18">
      <c r="A195" s="28"/>
      <c r="D195" s="5">
        <f aca="true" t="shared" si="13" ref="D195:D200">IF(OR(C195&lt;1,C195=2,C195&gt;52,(AND(C195&gt;32,C195&lt;40)),(AND(C195&gt;40,C195&lt;50)),(AND(C195&gt;3,C195&lt;8))),"",VLOOKUP(C195,$F$2:$G$53,2))</f>
      </c>
      <c r="E195" s="33"/>
    </row>
    <row r="196" spans="1:5" ht="18">
      <c r="A196" s="28"/>
      <c r="D196" s="5">
        <f t="shared" si="13"/>
      </c>
      <c r="E196" s="33"/>
    </row>
    <row r="197" spans="1:5" ht="18">
      <c r="A197" s="28"/>
      <c r="D197" s="5">
        <f t="shared" si="13"/>
      </c>
      <c r="E197" s="33"/>
    </row>
    <row r="198" spans="1:5" ht="18">
      <c r="A198" s="28"/>
      <c r="D198" s="5">
        <f t="shared" si="13"/>
      </c>
      <c r="E198" s="33"/>
    </row>
    <row r="199" spans="1:5" ht="18">
      <c r="A199" s="28"/>
      <c r="D199" s="5">
        <f t="shared" si="13"/>
      </c>
      <c r="E199" s="33"/>
    </row>
    <row r="200" spans="1:5" ht="18">
      <c r="A200" s="28"/>
      <c r="D200" s="5">
        <f t="shared" si="13"/>
      </c>
      <c r="E200" s="33"/>
    </row>
    <row r="201" spans="1:5" ht="18">
      <c r="A201" s="28"/>
      <c r="D201" s="5">
        <f>IF(OR(C201&lt;1,C201=2,C201&gt;50,(AND(C201&gt;32,C201&lt;40)),(AND(C201&gt;40,C201&lt;50)),(AND(C201&gt;3,C201&lt;8))),"",VLOOKUP(C201,$F$2:$G$51,2))</f>
      </c>
      <c r="E201" s="33"/>
    </row>
    <row r="202" ht="18">
      <c r="A202" s="28"/>
    </row>
    <row r="203" ht="18">
      <c r="A203" s="28"/>
    </row>
    <row r="204" ht="18">
      <c r="A204" s="28"/>
    </row>
    <row r="205" ht="18">
      <c r="A205" s="28"/>
    </row>
    <row r="206" ht="18">
      <c r="A206" s="28"/>
    </row>
    <row r="207" ht="18">
      <c r="A207" s="28"/>
    </row>
    <row r="208" ht="18">
      <c r="A208" s="28"/>
    </row>
    <row r="209" ht="18">
      <c r="A209" s="28"/>
    </row>
    <row r="210" ht="18">
      <c r="A210" s="28"/>
    </row>
    <row r="211" ht="18">
      <c r="A211" s="28"/>
    </row>
    <row r="212" ht="18">
      <c r="A212" s="28"/>
    </row>
    <row r="213" ht="18">
      <c r="A213" s="28"/>
    </row>
    <row r="214" ht="18">
      <c r="A214" s="28"/>
    </row>
    <row r="215" ht="18">
      <c r="A215" s="28"/>
    </row>
    <row r="216" ht="18">
      <c r="A216" s="28"/>
    </row>
    <row r="217" ht="18">
      <c r="A217" s="28"/>
    </row>
    <row r="218" ht="18">
      <c r="A218" s="28"/>
    </row>
    <row r="219" ht="18">
      <c r="A219" s="28"/>
    </row>
    <row r="220" ht="18">
      <c r="A220" s="28"/>
    </row>
    <row r="221" ht="18">
      <c r="A221" s="28"/>
    </row>
    <row r="222" ht="18">
      <c r="A222" s="28"/>
    </row>
    <row r="223" ht="18">
      <c r="A223" s="28"/>
    </row>
    <row r="224" ht="18">
      <c r="A224" s="28"/>
    </row>
    <row r="225" ht="18">
      <c r="A225" s="28"/>
    </row>
    <row r="226" ht="18">
      <c r="A226" s="28"/>
    </row>
    <row r="227" ht="18">
      <c r="A227" s="28"/>
    </row>
    <row r="228" ht="18">
      <c r="A228" s="28"/>
    </row>
    <row r="229" ht="18">
      <c r="A229" s="28"/>
    </row>
    <row r="230" ht="18">
      <c r="A230" s="28"/>
    </row>
    <row r="231" ht="18">
      <c r="A231" s="28"/>
    </row>
    <row r="232" ht="18">
      <c r="A232" s="28"/>
    </row>
    <row r="233" ht="18">
      <c r="A233" s="28"/>
    </row>
    <row r="234" ht="18">
      <c r="A234" s="28"/>
    </row>
    <row r="235" ht="18">
      <c r="A235" s="28"/>
    </row>
    <row r="236" ht="18">
      <c r="A236" s="28"/>
    </row>
    <row r="237" ht="18">
      <c r="A237" s="28"/>
    </row>
    <row r="238" ht="18">
      <c r="A238" s="28"/>
    </row>
    <row r="239" ht="18">
      <c r="A239" s="28"/>
    </row>
    <row r="240" ht="18">
      <c r="A240" s="28"/>
    </row>
    <row r="241" ht="18">
      <c r="A241" s="28"/>
    </row>
    <row r="242" ht="18">
      <c r="A242" s="28"/>
    </row>
    <row r="243" ht="18">
      <c r="A243" s="28"/>
    </row>
    <row r="244" ht="18">
      <c r="A244" s="28"/>
    </row>
    <row r="245" ht="18">
      <c r="A245" s="28"/>
    </row>
    <row r="246" ht="18">
      <c r="A246" s="28"/>
    </row>
    <row r="247" ht="18">
      <c r="A247" s="28"/>
    </row>
    <row r="248" ht="18">
      <c r="A248" s="28"/>
    </row>
    <row r="249" ht="18">
      <c r="A249" s="28"/>
    </row>
    <row r="250" ht="18">
      <c r="A250" s="28"/>
    </row>
    <row r="251" ht="18">
      <c r="A251" s="28"/>
    </row>
    <row r="252" ht="18">
      <c r="A252" s="28"/>
    </row>
    <row r="253" ht="18">
      <c r="A253" s="28"/>
    </row>
    <row r="254" ht="18">
      <c r="A254" s="28"/>
    </row>
    <row r="255" ht="18">
      <c r="A255" s="28"/>
    </row>
    <row r="256" ht="18">
      <c r="A256" s="28"/>
    </row>
    <row r="257" ht="18">
      <c r="A257" s="28"/>
    </row>
    <row r="258" ht="18">
      <c r="A258" s="28"/>
    </row>
    <row r="259" ht="18">
      <c r="A259" s="28"/>
    </row>
    <row r="260" ht="18">
      <c r="A260" s="28"/>
    </row>
    <row r="261" ht="18">
      <c r="A261" s="28"/>
    </row>
    <row r="262" ht="18">
      <c r="A262" s="28"/>
    </row>
    <row r="263" ht="18">
      <c r="A263" s="28"/>
    </row>
    <row r="264" ht="18">
      <c r="A264" s="28"/>
    </row>
    <row r="265" ht="18">
      <c r="A265" s="28"/>
    </row>
    <row r="266" ht="18">
      <c r="A266" s="28"/>
    </row>
    <row r="267" ht="18">
      <c r="A267" s="28"/>
    </row>
    <row r="268" ht="18">
      <c r="A268" s="28"/>
    </row>
    <row r="269" ht="18">
      <c r="A269" s="28"/>
    </row>
    <row r="270" ht="18">
      <c r="A270" s="28"/>
    </row>
    <row r="271" ht="18">
      <c r="A271" s="28"/>
    </row>
    <row r="272" ht="18">
      <c r="A272" s="28"/>
    </row>
    <row r="273" ht="18">
      <c r="A273" s="28"/>
    </row>
    <row r="274" ht="18">
      <c r="A274" s="28"/>
    </row>
    <row r="275" ht="18">
      <c r="A275" s="28"/>
    </row>
    <row r="276" ht="18">
      <c r="A276" s="28"/>
    </row>
    <row r="277" ht="18">
      <c r="A277" s="28"/>
    </row>
    <row r="278" ht="18">
      <c r="A278" s="28"/>
    </row>
    <row r="279" ht="18">
      <c r="A279" s="28"/>
    </row>
    <row r="280" ht="18">
      <c r="A280" s="28"/>
    </row>
    <row r="281" ht="18">
      <c r="A281" s="28"/>
    </row>
    <row r="282" ht="18">
      <c r="A282" s="28"/>
    </row>
    <row r="283" ht="18">
      <c r="A283" s="28"/>
    </row>
    <row r="284" ht="18">
      <c r="A284" s="28"/>
    </row>
    <row r="285" ht="18">
      <c r="A285" s="28"/>
    </row>
    <row r="286" ht="18">
      <c r="A286" s="28"/>
    </row>
    <row r="287" ht="18">
      <c r="A287" s="28"/>
    </row>
    <row r="288" ht="18">
      <c r="A288" s="28"/>
    </row>
    <row r="289" ht="18">
      <c r="A289" s="28"/>
    </row>
    <row r="290" ht="18">
      <c r="A290" s="28"/>
    </row>
    <row r="291" ht="18">
      <c r="A291" s="28"/>
    </row>
    <row r="292" ht="18">
      <c r="A292" s="28"/>
    </row>
    <row r="293" ht="18">
      <c r="A293" s="28"/>
    </row>
    <row r="294" ht="18">
      <c r="A294" s="28"/>
    </row>
    <row r="295" ht="18">
      <c r="A295" s="28"/>
    </row>
    <row r="296" ht="18">
      <c r="A296" s="28"/>
    </row>
    <row r="297" ht="18">
      <c r="A297" s="28"/>
    </row>
    <row r="298" ht="18">
      <c r="A298" s="28"/>
    </row>
    <row r="299" ht="18">
      <c r="A299" s="28"/>
    </row>
    <row r="300" ht="18">
      <c r="A300" s="28"/>
    </row>
  </sheetData>
  <sheetProtection password="CBF5" sheet="1" objects="1" scenarios="1"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V300"/>
  <sheetViews>
    <sheetView workbookViewId="0" topLeftCell="A1">
      <selection activeCell="E2" sqref="E2"/>
    </sheetView>
  </sheetViews>
  <sheetFormatPr defaultColWidth="10.59765625" defaultRowHeight="15"/>
  <cols>
    <col min="1" max="1" width="7.8984375" style="31" customWidth="1"/>
    <col min="2" max="2" width="17.3984375" style="82" customWidth="1"/>
    <col min="3" max="3" width="3.69921875" style="30" customWidth="1"/>
    <col min="4" max="4" width="10.8984375" style="4" customWidth="1"/>
    <col min="5" max="5" width="11.19921875" style="34" customWidth="1"/>
    <col min="6" max="6" width="2.59765625" style="17" customWidth="1"/>
    <col min="7" max="7" width="11.59765625" style="19" customWidth="1"/>
    <col min="8" max="8" width="12.5" style="77" customWidth="1"/>
    <col min="9" max="9" width="1.1015625" style="15" customWidth="1"/>
    <col min="10" max="10" width="3.19921875" style="17" customWidth="1"/>
    <col min="11" max="11" width="7.8984375" style="11" customWidth="1"/>
    <col min="12" max="12" width="5" style="2" customWidth="1"/>
    <col min="13" max="14" width="8.3984375" style="2" customWidth="1"/>
    <col min="15" max="15" width="9.19921875" style="7" customWidth="1"/>
    <col min="16" max="16" width="9.09765625" style="8" customWidth="1"/>
    <col min="17" max="17" width="1.8984375" style="13" customWidth="1"/>
    <col min="18" max="16384" width="10.59765625" style="2" customWidth="1"/>
  </cols>
  <sheetData>
    <row r="1" spans="1:22" s="3" customFormat="1" ht="21" customHeight="1" thickBot="1">
      <c r="A1" s="26" t="s">
        <v>0</v>
      </c>
      <c r="B1" s="27" t="s">
        <v>1</v>
      </c>
      <c r="C1" s="27" t="s">
        <v>2</v>
      </c>
      <c r="D1" s="1" t="s">
        <v>3</v>
      </c>
      <c r="E1" s="32" t="s">
        <v>63</v>
      </c>
      <c r="F1" s="18"/>
      <c r="G1" s="25" t="s">
        <v>53</v>
      </c>
      <c r="H1" s="75">
        <f>H49</f>
        <v>20000</v>
      </c>
      <c r="I1" s="14"/>
      <c r="J1" s="17"/>
      <c r="K1"/>
      <c r="L1"/>
      <c r="M1"/>
      <c r="N1"/>
      <c r="O1"/>
      <c r="P1"/>
      <c r="Q1"/>
      <c r="R1"/>
      <c r="S1"/>
      <c r="T1"/>
      <c r="U1"/>
      <c r="V1"/>
    </row>
    <row r="2" spans="1:22" s="3" customFormat="1" ht="15.75" customHeight="1" thickBot="1">
      <c r="A2" s="28">
        <v>40786</v>
      </c>
      <c r="B2" s="81" t="s">
        <v>62</v>
      </c>
      <c r="C2" s="29">
        <v>1</v>
      </c>
      <c r="D2" s="5" t="str">
        <f>IF(OR(C2&lt;1,C2=2,C2&gt;52,(AND(C2&gt;32,C2&lt;40)),(AND(C2&gt;40,C2&lt;50)),(AND(C2&gt;3,C2&lt;8))),"?",VLOOKUP(C2,$F$2:$G$53,2))</f>
        <v>売上</v>
      </c>
      <c r="E2" s="33">
        <v>30000</v>
      </c>
      <c r="F2" s="24">
        <v>1</v>
      </c>
      <c r="G2" s="36" t="str">
        <f>'決算書'!C4</f>
        <v>売上</v>
      </c>
      <c r="H2" s="54">
        <f>SUMIF($C$2:$C$201,F2,$E$2:$E$201)+H50</f>
        <v>30000</v>
      </c>
      <c r="I2" s="14"/>
      <c r="J2" s="17"/>
      <c r="K2"/>
      <c r="L2"/>
      <c r="M2"/>
      <c r="N2"/>
      <c r="O2"/>
      <c r="P2"/>
      <c r="Q2"/>
      <c r="R2"/>
      <c r="S2"/>
      <c r="T2"/>
      <c r="U2"/>
      <c r="V2"/>
    </row>
    <row r="3" spans="1:22" ht="15.75" customHeight="1">
      <c r="A3" s="28">
        <v>40787</v>
      </c>
      <c r="B3" s="81" t="s">
        <v>73</v>
      </c>
      <c r="C3" s="29">
        <v>3</v>
      </c>
      <c r="D3" s="5" t="str">
        <f aca="true" t="shared" si="0" ref="D3:D18">IF(OR(C3&lt;1,C3=2,C3&gt;52,(AND(C3&gt;32,C3&lt;40)),(AND(C3&gt;40,C3&lt;50)),(AND(C3&gt;3,C3&lt;8))),"",VLOOKUP(C3,$F$2:$G$53,2))</f>
        <v>仕入金額</v>
      </c>
      <c r="E3" s="33">
        <v>10000</v>
      </c>
      <c r="F3" s="9">
        <v>2</v>
      </c>
      <c r="G3" s="37" t="str">
        <f>'決算書'!C5</f>
        <v>期首商品棚卸高</v>
      </c>
      <c r="H3" s="56">
        <v>0</v>
      </c>
      <c r="I3" s="14"/>
      <c r="K3"/>
      <c r="L3"/>
      <c r="M3"/>
      <c r="N3"/>
      <c r="O3"/>
      <c r="P3"/>
      <c r="Q3"/>
      <c r="R3"/>
      <c r="S3"/>
      <c r="T3"/>
      <c r="U3"/>
      <c r="V3"/>
    </row>
    <row r="4" spans="1:22" ht="15.75" customHeight="1">
      <c r="A4" s="28"/>
      <c r="B4" s="81"/>
      <c r="C4" s="29"/>
      <c r="D4" s="5">
        <f t="shared" si="0"/>
      </c>
      <c r="E4" s="33"/>
      <c r="F4" s="10">
        <v>3</v>
      </c>
      <c r="G4" s="38" t="str">
        <f>'決算書'!C6</f>
        <v>仕入金額</v>
      </c>
      <c r="H4" s="58">
        <f>SUMIF($C$2:$C$201,F4,$E$2:$E$201)</f>
        <v>10000</v>
      </c>
      <c r="I4" s="14"/>
      <c r="K4"/>
      <c r="L4"/>
      <c r="M4"/>
      <c r="N4"/>
      <c r="O4"/>
      <c r="P4"/>
      <c r="Q4"/>
      <c r="R4"/>
      <c r="S4"/>
      <c r="T4"/>
      <c r="U4"/>
      <c r="V4"/>
    </row>
    <row r="5" spans="1:22" ht="15" customHeight="1">
      <c r="A5" s="28"/>
      <c r="B5" s="81"/>
      <c r="C5" s="29"/>
      <c r="D5" s="5">
        <f t="shared" si="0"/>
      </c>
      <c r="E5" s="33"/>
      <c r="F5" s="10">
        <v>4</v>
      </c>
      <c r="G5" s="46" t="str">
        <f>'決算書'!C7</f>
        <v>小計（2+3）</v>
      </c>
      <c r="H5" s="58">
        <f>IF(ISERROR(H3+H4)=TRUE,0,(H3+H4))</f>
        <v>10000</v>
      </c>
      <c r="I5" s="14"/>
      <c r="K5"/>
      <c r="L5"/>
      <c r="M5"/>
      <c r="N5"/>
      <c r="O5"/>
      <c r="P5"/>
      <c r="Q5"/>
      <c r="R5"/>
      <c r="S5"/>
      <c r="T5"/>
      <c r="U5"/>
      <c r="V5"/>
    </row>
    <row r="6" spans="1:22" ht="15.75" customHeight="1">
      <c r="A6" s="28"/>
      <c r="B6" s="81"/>
      <c r="C6" s="29"/>
      <c r="D6" s="5">
        <f t="shared" si="0"/>
      </c>
      <c r="E6" s="33"/>
      <c r="F6" s="10">
        <v>5</v>
      </c>
      <c r="G6" s="37" t="str">
        <f>'決算書'!C8</f>
        <v>期末商品棚卸高</v>
      </c>
      <c r="H6" s="58">
        <v>0</v>
      </c>
      <c r="I6" s="14"/>
      <c r="K6"/>
      <c r="L6"/>
      <c r="M6"/>
      <c r="N6"/>
      <c r="O6"/>
      <c r="P6"/>
      <c r="Q6"/>
      <c r="R6"/>
      <c r="S6"/>
      <c r="T6"/>
      <c r="U6"/>
      <c r="V6"/>
    </row>
    <row r="7" spans="1:22" ht="15.75" customHeight="1" thickBot="1">
      <c r="A7" s="28"/>
      <c r="B7" s="81"/>
      <c r="C7" s="29"/>
      <c r="D7" s="5">
        <f t="shared" si="0"/>
      </c>
      <c r="E7" s="33"/>
      <c r="F7" s="20">
        <v>6</v>
      </c>
      <c r="G7" s="39" t="str">
        <f>'決算書'!C9</f>
        <v>差引原価（4-5）</v>
      </c>
      <c r="H7" s="60">
        <f>IF(ISERROR(H5-H6)=TRUE,0,(H5-H6))</f>
        <v>10000</v>
      </c>
      <c r="I7" s="14"/>
      <c r="K7"/>
      <c r="L7"/>
      <c r="M7"/>
      <c r="N7"/>
      <c r="O7"/>
      <c r="P7"/>
      <c r="Q7"/>
      <c r="R7"/>
      <c r="S7"/>
      <c r="T7"/>
      <c r="U7"/>
      <c r="V7"/>
    </row>
    <row r="8" spans="1:22" ht="15.75" customHeight="1" thickBot="1">
      <c r="A8" s="28"/>
      <c r="B8" s="81"/>
      <c r="C8" s="29"/>
      <c r="D8" s="5">
        <f t="shared" si="0"/>
      </c>
      <c r="E8" s="33"/>
      <c r="F8" s="12">
        <v>7</v>
      </c>
      <c r="G8" s="40" t="str">
        <f>'決算書'!C10</f>
        <v>差引金額（1-6）</v>
      </c>
      <c r="H8" s="54">
        <f>IF(ISERROR(H2-H7)=TRUE,0,(H2-H7))</f>
        <v>20000</v>
      </c>
      <c r="I8" s="14"/>
      <c r="K8"/>
      <c r="L8"/>
      <c r="M8"/>
      <c r="N8"/>
      <c r="O8"/>
      <c r="P8"/>
      <c r="Q8"/>
      <c r="R8"/>
      <c r="S8"/>
      <c r="T8"/>
      <c r="U8"/>
      <c r="V8"/>
    </row>
    <row r="9" spans="1:22" ht="15.75" customHeight="1">
      <c r="A9" s="28"/>
      <c r="B9" s="81"/>
      <c r="C9" s="29"/>
      <c r="D9" s="5">
        <f t="shared" si="0"/>
      </c>
      <c r="E9" s="33"/>
      <c r="F9" s="9">
        <v>8</v>
      </c>
      <c r="G9" s="41" t="str">
        <f>'決算書'!C11</f>
        <v>租税公課</v>
      </c>
      <c r="H9" s="56">
        <f>SUMIF($C$2:$C$201,F9,$E$2:$E$201)</f>
        <v>0</v>
      </c>
      <c r="I9" s="14"/>
      <c r="K9"/>
      <c r="L9"/>
      <c r="M9"/>
      <c r="N9"/>
      <c r="O9"/>
      <c r="P9"/>
      <c r="Q9"/>
      <c r="R9"/>
      <c r="S9"/>
      <c r="T9"/>
      <c r="U9"/>
      <c r="V9"/>
    </row>
    <row r="10" spans="1:22" ht="15.75" customHeight="1">
      <c r="A10" s="28"/>
      <c r="B10" s="81"/>
      <c r="C10" s="29"/>
      <c r="D10" s="5">
        <f t="shared" si="0"/>
      </c>
      <c r="E10" s="33"/>
      <c r="F10" s="10">
        <v>9</v>
      </c>
      <c r="G10" s="38" t="str">
        <f>'決算書'!C12</f>
        <v>荷造運賃</v>
      </c>
      <c r="H10" s="58">
        <f aca="true" t="shared" si="1" ref="H10:H33">SUMIF($C$2:$C$201,F10,$E$2:$E$201)</f>
        <v>0</v>
      </c>
      <c r="I10" s="14"/>
      <c r="K10"/>
      <c r="L10"/>
      <c r="M10"/>
      <c r="N10"/>
      <c r="O10"/>
      <c r="P10"/>
      <c r="Q10"/>
      <c r="R10"/>
      <c r="S10"/>
      <c r="T10"/>
      <c r="U10"/>
      <c r="V10"/>
    </row>
    <row r="11" spans="1:22" ht="15.75" customHeight="1">
      <c r="A11" s="28"/>
      <c r="B11" s="81"/>
      <c r="C11" s="29"/>
      <c r="D11" s="5">
        <f t="shared" si="0"/>
      </c>
      <c r="E11" s="33"/>
      <c r="F11" s="10">
        <v>10</v>
      </c>
      <c r="G11" s="38" t="str">
        <f>'決算書'!C13</f>
        <v>水道光熱費</v>
      </c>
      <c r="H11" s="58">
        <f t="shared" si="1"/>
        <v>0</v>
      </c>
      <c r="I11" s="14"/>
      <c r="K11"/>
      <c r="L11"/>
      <c r="M11"/>
      <c r="N11"/>
      <c r="O11"/>
      <c r="P11"/>
      <c r="Q11"/>
      <c r="R11"/>
      <c r="S11"/>
      <c r="T11"/>
      <c r="U11"/>
      <c r="V11"/>
    </row>
    <row r="12" spans="1:22" ht="15.75" customHeight="1">
      <c r="A12" s="28"/>
      <c r="B12" s="81"/>
      <c r="C12" s="29"/>
      <c r="D12" s="5">
        <f t="shared" si="0"/>
      </c>
      <c r="E12" s="33"/>
      <c r="F12" s="10">
        <v>11</v>
      </c>
      <c r="G12" s="38" t="str">
        <f>'決算書'!C14</f>
        <v>旅費交通費</v>
      </c>
      <c r="H12" s="58">
        <f t="shared" si="1"/>
        <v>0</v>
      </c>
      <c r="I12" s="14"/>
      <c r="K12"/>
      <c r="L12"/>
      <c r="M12"/>
      <c r="N12"/>
      <c r="O12"/>
      <c r="P12"/>
      <c r="Q12"/>
      <c r="R12"/>
      <c r="S12"/>
      <c r="T12"/>
      <c r="U12"/>
      <c r="V12"/>
    </row>
    <row r="13" spans="1:22" ht="15.75" customHeight="1">
      <c r="A13" s="28"/>
      <c r="B13" s="81"/>
      <c r="C13" s="29"/>
      <c r="D13" s="5">
        <f t="shared" si="0"/>
      </c>
      <c r="E13" s="33"/>
      <c r="F13" s="10">
        <v>12</v>
      </c>
      <c r="G13" s="38" t="str">
        <f>'決算書'!C15</f>
        <v>通信費</v>
      </c>
      <c r="H13" s="58">
        <f t="shared" si="1"/>
        <v>0</v>
      </c>
      <c r="I13" s="14"/>
      <c r="K13"/>
      <c r="L13"/>
      <c r="M13"/>
      <c r="N13"/>
      <c r="O13"/>
      <c r="P13"/>
      <c r="Q13"/>
      <c r="R13"/>
      <c r="S13"/>
      <c r="T13"/>
      <c r="U13"/>
      <c r="V13"/>
    </row>
    <row r="14" spans="1:22" ht="15.75" customHeight="1">
      <c r="A14" s="28"/>
      <c r="B14" s="81"/>
      <c r="C14" s="29"/>
      <c r="D14" s="5">
        <f t="shared" si="0"/>
      </c>
      <c r="E14" s="33"/>
      <c r="F14" s="10">
        <v>13</v>
      </c>
      <c r="G14" s="38" t="str">
        <f>'決算書'!C16</f>
        <v>広告宣伝費</v>
      </c>
      <c r="H14" s="58">
        <f t="shared" si="1"/>
        <v>0</v>
      </c>
      <c r="I14" s="14"/>
      <c r="K14"/>
      <c r="L14"/>
      <c r="M14"/>
      <c r="N14"/>
      <c r="O14"/>
      <c r="P14"/>
      <c r="Q14"/>
      <c r="R14"/>
      <c r="S14"/>
      <c r="T14"/>
      <c r="U14"/>
      <c r="V14"/>
    </row>
    <row r="15" spans="1:22" ht="15.75" customHeight="1">
      <c r="A15" s="28"/>
      <c r="B15" s="81"/>
      <c r="C15" s="29"/>
      <c r="D15" s="5">
        <f t="shared" si="0"/>
      </c>
      <c r="E15" s="33"/>
      <c r="F15" s="10">
        <v>14</v>
      </c>
      <c r="G15" s="38" t="str">
        <f>'決算書'!C17</f>
        <v>接待交際費</v>
      </c>
      <c r="H15" s="58">
        <f t="shared" si="1"/>
        <v>0</v>
      </c>
      <c r="I15" s="14"/>
      <c r="K15"/>
      <c r="L15"/>
      <c r="M15"/>
      <c r="N15"/>
      <c r="O15"/>
      <c r="P15"/>
      <c r="Q15"/>
      <c r="R15"/>
      <c r="S15"/>
      <c r="T15"/>
      <c r="U15"/>
      <c r="V15"/>
    </row>
    <row r="16" spans="1:22" ht="15.75" customHeight="1">
      <c r="A16" s="28"/>
      <c r="B16" s="81"/>
      <c r="C16" s="29"/>
      <c r="D16" s="5">
        <f t="shared" si="0"/>
      </c>
      <c r="E16" s="33"/>
      <c r="F16" s="10">
        <v>15</v>
      </c>
      <c r="G16" s="38" t="str">
        <f>'決算書'!C18</f>
        <v>損害保険料</v>
      </c>
      <c r="H16" s="58">
        <f t="shared" si="1"/>
        <v>0</v>
      </c>
      <c r="I16" s="14"/>
      <c r="K16"/>
      <c r="L16"/>
      <c r="M16"/>
      <c r="N16"/>
      <c r="O16"/>
      <c r="P16"/>
      <c r="Q16"/>
      <c r="R16"/>
      <c r="S16"/>
      <c r="T16"/>
      <c r="U16"/>
      <c r="V16"/>
    </row>
    <row r="17" spans="1:22" ht="15.75" customHeight="1">
      <c r="A17" s="28"/>
      <c r="B17" s="81"/>
      <c r="C17" s="29"/>
      <c r="D17" s="5">
        <f t="shared" si="0"/>
      </c>
      <c r="E17" s="33"/>
      <c r="F17" s="10">
        <v>16</v>
      </c>
      <c r="G17" s="38" t="str">
        <f>'決算書'!C19</f>
        <v>修繕費</v>
      </c>
      <c r="H17" s="58">
        <f t="shared" si="1"/>
        <v>0</v>
      </c>
      <c r="I17" s="14"/>
      <c r="K17"/>
      <c r="L17"/>
      <c r="M17"/>
      <c r="N17"/>
      <c r="O17"/>
      <c r="P17"/>
      <c r="Q17"/>
      <c r="R17"/>
      <c r="S17"/>
      <c r="T17"/>
      <c r="U17"/>
      <c r="V17"/>
    </row>
    <row r="18" spans="1:22" ht="15.75" customHeight="1">
      <c r="A18" s="28"/>
      <c r="B18" s="81"/>
      <c r="C18" s="29"/>
      <c r="D18" s="5">
        <f t="shared" si="0"/>
      </c>
      <c r="E18" s="33"/>
      <c r="F18" s="10">
        <v>17</v>
      </c>
      <c r="G18" s="38" t="str">
        <f>'決算書'!C20</f>
        <v>消耗品費</v>
      </c>
      <c r="H18" s="58">
        <f t="shared" si="1"/>
        <v>0</v>
      </c>
      <c r="I18" s="14"/>
      <c r="K18"/>
      <c r="L18"/>
      <c r="M18"/>
      <c r="N18"/>
      <c r="O18"/>
      <c r="P18"/>
      <c r="Q18"/>
      <c r="R18"/>
      <c r="S18"/>
      <c r="T18"/>
      <c r="U18"/>
      <c r="V18"/>
    </row>
    <row r="19" spans="1:22" ht="15.75" customHeight="1">
      <c r="A19" s="28"/>
      <c r="B19" s="81"/>
      <c r="C19" s="29"/>
      <c r="D19" s="5">
        <f aca="true" t="shared" si="2" ref="D19:D34">IF(OR(C19&lt;1,C19=2,C19&gt;52,(AND(C19&gt;32,C19&lt;40)),(AND(C19&gt;40,C19&lt;50)),(AND(C19&gt;3,C19&lt;8))),"",VLOOKUP(C19,$F$2:$G$53,2))</f>
      </c>
      <c r="E19" s="33"/>
      <c r="F19" s="10">
        <v>18</v>
      </c>
      <c r="G19" s="38" t="str">
        <f>'決算書'!C21</f>
        <v>減価償却費</v>
      </c>
      <c r="H19" s="58">
        <f t="shared" si="1"/>
        <v>0</v>
      </c>
      <c r="I19" s="14"/>
      <c r="K19"/>
      <c r="L19"/>
      <c r="M19"/>
      <c r="N19"/>
      <c r="O19"/>
      <c r="P19"/>
      <c r="Q19"/>
      <c r="R19"/>
      <c r="S19"/>
      <c r="T19"/>
      <c r="U19"/>
      <c r="V19"/>
    </row>
    <row r="20" spans="1:22" ht="15.75" customHeight="1">
      <c r="A20" s="28"/>
      <c r="B20" s="81"/>
      <c r="C20" s="29"/>
      <c r="D20" s="5">
        <f t="shared" si="2"/>
      </c>
      <c r="E20" s="33"/>
      <c r="F20" s="10">
        <v>19</v>
      </c>
      <c r="G20" s="38" t="str">
        <f>'決算書'!C22</f>
        <v>福利厚生費</v>
      </c>
      <c r="H20" s="58">
        <f t="shared" si="1"/>
        <v>0</v>
      </c>
      <c r="I20" s="14"/>
      <c r="K20"/>
      <c r="L20"/>
      <c r="M20"/>
      <c r="N20"/>
      <c r="O20"/>
      <c r="P20"/>
      <c r="Q20"/>
      <c r="R20"/>
      <c r="S20"/>
      <c r="T20"/>
      <c r="U20"/>
      <c r="V20"/>
    </row>
    <row r="21" spans="1:22" ht="15.75" customHeight="1">
      <c r="A21" s="28"/>
      <c r="B21" s="81"/>
      <c r="C21" s="29"/>
      <c r="D21" s="5">
        <f t="shared" si="2"/>
      </c>
      <c r="E21" s="33"/>
      <c r="F21" s="10">
        <v>20</v>
      </c>
      <c r="G21" s="38" t="str">
        <f>'決算書'!C23</f>
        <v>給料賃金</v>
      </c>
      <c r="H21" s="58">
        <f t="shared" si="1"/>
        <v>0</v>
      </c>
      <c r="I21" s="14"/>
      <c r="K21"/>
      <c r="L21"/>
      <c r="M21"/>
      <c r="N21"/>
      <c r="O21"/>
      <c r="P21"/>
      <c r="Q21"/>
      <c r="R21"/>
      <c r="S21"/>
      <c r="T21"/>
      <c r="U21"/>
      <c r="V21"/>
    </row>
    <row r="22" spans="1:22" ht="15.75" customHeight="1">
      <c r="A22" s="28"/>
      <c r="B22" s="81"/>
      <c r="C22" s="29"/>
      <c r="D22" s="5">
        <f t="shared" si="2"/>
      </c>
      <c r="E22" s="33"/>
      <c r="F22" s="10">
        <v>21</v>
      </c>
      <c r="G22" s="38" t="str">
        <f>'決算書'!C24</f>
        <v>利子割引料</v>
      </c>
      <c r="H22" s="58">
        <f t="shared" si="1"/>
        <v>0</v>
      </c>
      <c r="I22" s="14"/>
      <c r="K22"/>
      <c r="L22"/>
      <c r="M22"/>
      <c r="N22"/>
      <c r="O22"/>
      <c r="P22"/>
      <c r="Q22"/>
      <c r="R22"/>
      <c r="S22"/>
      <c r="T22"/>
      <c r="U22"/>
      <c r="V22"/>
    </row>
    <row r="23" spans="1:22" ht="15.75" customHeight="1">
      <c r="A23" s="28"/>
      <c r="B23" s="81" t="s">
        <v>6</v>
      </c>
      <c r="C23" s="29"/>
      <c r="D23" s="5">
        <f t="shared" si="2"/>
      </c>
      <c r="E23" s="33"/>
      <c r="F23" s="10">
        <v>22</v>
      </c>
      <c r="G23" s="38" t="str">
        <f>'決算書'!C25</f>
        <v>地代家賃</v>
      </c>
      <c r="H23" s="58">
        <f t="shared" si="1"/>
        <v>0</v>
      </c>
      <c r="I23" s="14"/>
      <c r="K23"/>
      <c r="L23"/>
      <c r="M23"/>
      <c r="N23"/>
      <c r="O23"/>
      <c r="P23"/>
      <c r="Q23"/>
      <c r="R23"/>
      <c r="S23"/>
      <c r="T23"/>
      <c r="U23"/>
      <c r="V23"/>
    </row>
    <row r="24" spans="1:22" ht="15.75" customHeight="1">
      <c r="A24" s="28"/>
      <c r="B24" s="81"/>
      <c r="C24" s="29"/>
      <c r="D24" s="5">
        <f t="shared" si="2"/>
      </c>
      <c r="E24" s="33"/>
      <c r="F24" s="10">
        <v>23</v>
      </c>
      <c r="G24" s="38" t="str">
        <f>'決算書'!C26</f>
        <v>貸倒金</v>
      </c>
      <c r="H24" s="58">
        <f t="shared" si="1"/>
        <v>0</v>
      </c>
      <c r="I24" s="14"/>
      <c r="K24"/>
      <c r="L24"/>
      <c r="M24"/>
      <c r="N24"/>
      <c r="O24"/>
      <c r="P24"/>
      <c r="Q24"/>
      <c r="R24"/>
      <c r="S24"/>
      <c r="T24"/>
      <c r="U24"/>
      <c r="V24"/>
    </row>
    <row r="25" spans="1:22" ht="15.75" customHeight="1">
      <c r="A25" s="28"/>
      <c r="B25" s="81"/>
      <c r="C25" s="29"/>
      <c r="D25" s="5">
        <f t="shared" si="2"/>
      </c>
      <c r="E25" s="33"/>
      <c r="F25" s="10">
        <v>24</v>
      </c>
      <c r="G25" s="38" t="str">
        <f>'決算書'!C27</f>
        <v>家事消費等</v>
      </c>
      <c r="H25" s="58">
        <f t="shared" si="1"/>
        <v>0</v>
      </c>
      <c r="I25" s="14"/>
      <c r="K25"/>
      <c r="L25"/>
      <c r="M25"/>
      <c r="N25"/>
      <c r="O25"/>
      <c r="P25"/>
      <c r="Q25"/>
      <c r="R25"/>
      <c r="S25"/>
      <c r="T25"/>
      <c r="U25"/>
      <c r="V25"/>
    </row>
    <row r="26" spans="1:22" s="3" customFormat="1" ht="18">
      <c r="A26" s="28"/>
      <c r="B26" s="81"/>
      <c r="C26" s="29"/>
      <c r="D26" s="5">
        <f t="shared" si="2"/>
      </c>
      <c r="E26" s="33"/>
      <c r="F26" s="10">
        <v>25</v>
      </c>
      <c r="G26" s="38" t="str">
        <f>'決算書'!C28</f>
        <v>リ-ス</v>
      </c>
      <c r="H26" s="58">
        <f t="shared" si="1"/>
        <v>0</v>
      </c>
      <c r="I26" s="14"/>
      <c r="J26" s="17"/>
      <c r="K26"/>
      <c r="L26"/>
      <c r="M26"/>
      <c r="N26"/>
      <c r="O26"/>
      <c r="P26"/>
      <c r="Q26"/>
      <c r="R26"/>
      <c r="S26"/>
      <c r="T26"/>
      <c r="U26"/>
      <c r="V26"/>
    </row>
    <row r="27" spans="1:22" s="3" customFormat="1" ht="18">
      <c r="A27" s="28"/>
      <c r="B27" s="81"/>
      <c r="C27" s="29"/>
      <c r="D27" s="5">
        <f t="shared" si="2"/>
      </c>
      <c r="E27" s="33"/>
      <c r="F27" s="21">
        <v>26</v>
      </c>
      <c r="G27" s="38" t="str">
        <f>'決算書'!C29</f>
        <v>?</v>
      </c>
      <c r="H27" s="58">
        <f t="shared" si="1"/>
        <v>0</v>
      </c>
      <c r="I27" s="14"/>
      <c r="J27" s="17"/>
      <c r="K27"/>
      <c r="L27"/>
      <c r="M27"/>
      <c r="N27"/>
      <c r="O27"/>
      <c r="P27"/>
      <c r="Q27"/>
      <c r="R27"/>
      <c r="S27"/>
      <c r="T27"/>
      <c r="U27"/>
      <c r="V27"/>
    </row>
    <row r="28" spans="1:22" ht="18">
      <c r="A28" s="28"/>
      <c r="B28" s="81"/>
      <c r="C28" s="29"/>
      <c r="D28" s="5">
        <f t="shared" si="2"/>
      </c>
      <c r="E28" s="33"/>
      <c r="F28" s="21">
        <v>27</v>
      </c>
      <c r="G28" s="38" t="str">
        <f>'決算書'!C30</f>
        <v>?</v>
      </c>
      <c r="H28" s="58">
        <f t="shared" si="1"/>
        <v>0</v>
      </c>
      <c r="I28" s="14"/>
      <c r="K28"/>
      <c r="L28"/>
      <c r="M28"/>
      <c r="N28"/>
      <c r="O28"/>
      <c r="P28"/>
      <c r="Q28"/>
      <c r="R28"/>
      <c r="S28"/>
      <c r="T28"/>
      <c r="U28"/>
      <c r="V28"/>
    </row>
    <row r="29" spans="1:22" ht="18">
      <c r="A29" s="28"/>
      <c r="B29" s="81"/>
      <c r="C29" s="29"/>
      <c r="D29" s="5">
        <f t="shared" si="2"/>
      </c>
      <c r="E29" s="33"/>
      <c r="F29" s="21">
        <v>28</v>
      </c>
      <c r="G29" s="38" t="str">
        <f>'決算書'!C31</f>
        <v>?</v>
      </c>
      <c r="H29" s="58">
        <f t="shared" si="1"/>
        <v>0</v>
      </c>
      <c r="I29" s="14"/>
      <c r="K29"/>
      <c r="L29"/>
      <c r="M29"/>
      <c r="N29"/>
      <c r="O29"/>
      <c r="P29"/>
      <c r="Q29"/>
      <c r="R29"/>
      <c r="S29"/>
      <c r="T29"/>
      <c r="U29"/>
      <c r="V29"/>
    </row>
    <row r="30" spans="1:22" ht="18">
      <c r="A30" s="28"/>
      <c r="B30" s="81"/>
      <c r="C30" s="29"/>
      <c r="D30" s="5">
        <f t="shared" si="2"/>
      </c>
      <c r="E30" s="33"/>
      <c r="F30" s="21">
        <v>29</v>
      </c>
      <c r="G30" s="38" t="str">
        <f>'決算書'!C32</f>
        <v>?</v>
      </c>
      <c r="H30" s="58">
        <f t="shared" si="1"/>
        <v>0</v>
      </c>
      <c r="I30" s="14"/>
      <c r="K30"/>
      <c r="L30"/>
      <c r="M30"/>
      <c r="N30"/>
      <c r="O30"/>
      <c r="P30"/>
      <c r="Q30"/>
      <c r="R30"/>
      <c r="S30"/>
      <c r="T30"/>
      <c r="U30"/>
      <c r="V30"/>
    </row>
    <row r="31" spans="1:22" ht="18">
      <c r="A31" s="28"/>
      <c r="B31" s="81"/>
      <c r="C31" s="29"/>
      <c r="D31" s="5">
        <f t="shared" si="2"/>
      </c>
      <c r="E31" s="33"/>
      <c r="F31" s="21">
        <v>30</v>
      </c>
      <c r="G31" s="38" t="str">
        <f>'決算書'!C33</f>
        <v>?</v>
      </c>
      <c r="H31" s="58">
        <f t="shared" si="1"/>
        <v>0</v>
      </c>
      <c r="I31" s="14"/>
      <c r="K31"/>
      <c r="L31"/>
      <c r="M31"/>
      <c r="N31"/>
      <c r="O31"/>
      <c r="P31"/>
      <c r="Q31"/>
      <c r="R31"/>
      <c r="S31"/>
      <c r="T31"/>
      <c r="U31"/>
      <c r="V31"/>
    </row>
    <row r="32" spans="1:22" ht="18">
      <c r="A32" s="28"/>
      <c r="B32" s="81"/>
      <c r="C32" s="29"/>
      <c r="D32" s="5">
        <f t="shared" si="2"/>
      </c>
      <c r="E32" s="33"/>
      <c r="F32" s="21">
        <v>31</v>
      </c>
      <c r="G32" s="38" t="str">
        <f>'決算書'!C34</f>
        <v>?</v>
      </c>
      <c r="H32" s="58">
        <f t="shared" si="1"/>
        <v>0</v>
      </c>
      <c r="I32" s="14"/>
      <c r="K32"/>
      <c r="L32"/>
      <c r="M32"/>
      <c r="N32"/>
      <c r="O32"/>
      <c r="P32"/>
      <c r="Q32"/>
      <c r="R32"/>
      <c r="S32"/>
      <c r="T32"/>
      <c r="U32"/>
      <c r="V32"/>
    </row>
    <row r="33" spans="1:22" ht="18.75" thickBot="1">
      <c r="A33" s="28"/>
      <c r="B33" s="81"/>
      <c r="C33" s="29"/>
      <c r="D33" s="5">
        <f t="shared" si="2"/>
      </c>
      <c r="E33" s="33"/>
      <c r="F33" s="22">
        <v>32</v>
      </c>
      <c r="G33" s="42" t="str">
        <f>'決算書'!C35</f>
        <v>消費税</v>
      </c>
      <c r="H33" s="60">
        <f t="shared" si="1"/>
        <v>0</v>
      </c>
      <c r="I33" s="14"/>
      <c r="K33"/>
      <c r="L33"/>
      <c r="M33"/>
      <c r="N33"/>
      <c r="O33"/>
      <c r="P33"/>
      <c r="Q33"/>
      <c r="R33"/>
      <c r="S33"/>
      <c r="T33"/>
      <c r="U33"/>
      <c r="V33"/>
    </row>
    <row r="34" spans="1:22" ht="18.75" thickBot="1">
      <c r="A34" s="28"/>
      <c r="B34" s="81"/>
      <c r="C34" s="29"/>
      <c r="D34" s="5">
        <f t="shared" si="2"/>
      </c>
      <c r="E34" s="33"/>
      <c r="F34" s="23">
        <v>33</v>
      </c>
      <c r="G34" s="36" t="str">
        <f>'決算書'!C36</f>
        <v>計</v>
      </c>
      <c r="H34" s="54">
        <f>SUM(H9:H33)</f>
        <v>0</v>
      </c>
      <c r="I34" s="14"/>
      <c r="K34"/>
      <c r="L34"/>
      <c r="M34"/>
      <c r="N34"/>
      <c r="O34"/>
      <c r="P34"/>
      <c r="Q34"/>
      <c r="R34"/>
      <c r="S34"/>
      <c r="T34"/>
      <c r="U34"/>
      <c r="V34"/>
    </row>
    <row r="35" spans="1:22" ht="18.75" thickBot="1">
      <c r="A35" s="28"/>
      <c r="B35" s="81"/>
      <c r="C35" s="29"/>
      <c r="D35" s="5">
        <f aca="true" t="shared" si="3" ref="D35:D50">IF(OR(C35&lt;1,C35=2,C35&gt;52,(AND(C35&gt;32,C35&lt;40)),(AND(C35&gt;40,C35&lt;50)),(AND(C35&gt;3,C35&lt;8))),"",VLOOKUP(C35,$F$2:$G$53,2))</f>
      </c>
      <c r="E35" s="33"/>
      <c r="F35" s="23">
        <v>34</v>
      </c>
      <c r="G35" s="40" t="str">
        <f>'決算書'!C37</f>
        <v>差引金額（７-33）</v>
      </c>
      <c r="H35" s="54">
        <f>IF(ISERROR(H8-H34)=TRUE,0,(H8-H34))</f>
        <v>20000</v>
      </c>
      <c r="I35" s="14"/>
      <c r="K35"/>
      <c r="L35"/>
      <c r="M35"/>
      <c r="N35"/>
      <c r="O35"/>
      <c r="P35"/>
      <c r="Q35"/>
      <c r="R35"/>
      <c r="S35"/>
      <c r="T35"/>
      <c r="U35"/>
      <c r="V35"/>
    </row>
    <row r="36" spans="1:22" ht="18">
      <c r="A36" s="28"/>
      <c r="B36" s="81"/>
      <c r="C36" s="29"/>
      <c r="D36" s="5">
        <f t="shared" si="3"/>
      </c>
      <c r="E36" s="33"/>
      <c r="F36" s="9">
        <v>35</v>
      </c>
      <c r="G36" s="43" t="str">
        <f>'決算書'!C38</f>
        <v>貸倒引当金</v>
      </c>
      <c r="H36" s="56"/>
      <c r="I36" s="14"/>
      <c r="K36"/>
      <c r="L36"/>
      <c r="M36"/>
      <c r="N36"/>
      <c r="O36"/>
      <c r="P36"/>
      <c r="Q36"/>
      <c r="R36"/>
      <c r="S36"/>
      <c r="T36"/>
      <c r="U36"/>
      <c r="V36"/>
    </row>
    <row r="37" spans="1:22" ht="18">
      <c r="A37" s="28"/>
      <c r="B37" s="81"/>
      <c r="C37" s="29"/>
      <c r="D37" s="5">
        <f t="shared" si="3"/>
      </c>
      <c r="E37" s="33"/>
      <c r="F37" s="10">
        <v>36</v>
      </c>
      <c r="G37" s="38" t="str">
        <f>'決算書'!C39</f>
        <v>?</v>
      </c>
      <c r="H37" s="58"/>
      <c r="I37" s="14"/>
      <c r="K37" s="16"/>
      <c r="L37"/>
      <c r="M37"/>
      <c r="N37"/>
      <c r="O37"/>
      <c r="P37"/>
      <c r="Q37"/>
      <c r="R37"/>
      <c r="S37"/>
      <c r="T37"/>
      <c r="U37"/>
      <c r="V37"/>
    </row>
    <row r="38" spans="1:22" ht="18">
      <c r="A38" s="28"/>
      <c r="B38" s="81"/>
      <c r="C38" s="29"/>
      <c r="D38" s="5">
        <f t="shared" si="3"/>
      </c>
      <c r="E38" s="33"/>
      <c r="F38" s="10">
        <v>37</v>
      </c>
      <c r="G38" s="38" t="str">
        <f>'決算書'!C40</f>
        <v>?</v>
      </c>
      <c r="H38" s="58"/>
      <c r="I38" s="14"/>
      <c r="K38"/>
      <c r="L38"/>
      <c r="M38"/>
      <c r="N38"/>
      <c r="O38"/>
      <c r="P38"/>
      <c r="Q38"/>
      <c r="R38"/>
      <c r="S38"/>
      <c r="T38"/>
      <c r="U38"/>
      <c r="V38"/>
    </row>
    <row r="39" spans="1:22" ht="18">
      <c r="A39" s="28"/>
      <c r="B39" s="81"/>
      <c r="C39" s="29"/>
      <c r="D39" s="5">
        <f t="shared" si="3"/>
      </c>
      <c r="E39" s="33"/>
      <c r="F39" s="10">
        <v>38</v>
      </c>
      <c r="G39" s="38" t="str">
        <f>'決算書'!C41</f>
        <v>?</v>
      </c>
      <c r="H39" s="58"/>
      <c r="I39" s="14"/>
      <c r="K39"/>
      <c r="L39"/>
      <c r="M39"/>
      <c r="N39"/>
      <c r="O39"/>
      <c r="P39"/>
      <c r="Q39"/>
      <c r="R39"/>
      <c r="S39"/>
      <c r="T39"/>
      <c r="U39"/>
      <c r="V39"/>
    </row>
    <row r="40" spans="1:22" ht="18.75" thickBot="1">
      <c r="A40" s="28"/>
      <c r="B40" s="81"/>
      <c r="C40" s="29"/>
      <c r="D40" s="5">
        <f t="shared" si="3"/>
      </c>
      <c r="E40" s="33"/>
      <c r="F40" s="20">
        <v>39</v>
      </c>
      <c r="G40" s="42" t="str">
        <f>'決算書'!C42</f>
        <v>計</v>
      </c>
      <c r="H40" s="60">
        <f>SUM(H36:H39)</f>
        <v>0</v>
      </c>
      <c r="I40" s="14"/>
      <c r="K40"/>
      <c r="L40"/>
      <c r="M40"/>
      <c r="N40"/>
      <c r="O40"/>
      <c r="P40"/>
      <c r="Q40"/>
      <c r="R40"/>
      <c r="S40"/>
      <c r="T40"/>
      <c r="U40"/>
      <c r="V40"/>
    </row>
    <row r="41" spans="1:22" ht="18">
      <c r="A41" s="28"/>
      <c r="B41" s="81"/>
      <c r="C41" s="29"/>
      <c r="D41" s="5">
        <f t="shared" si="3"/>
      </c>
      <c r="E41" s="33"/>
      <c r="F41" s="9">
        <v>40</v>
      </c>
      <c r="G41" s="41" t="str">
        <f>'決算書'!C43</f>
        <v>専従者給与</v>
      </c>
      <c r="H41" s="56">
        <f>SUMIF($C$2:$C$201,F41,$E$2:$E$201)</f>
        <v>0</v>
      </c>
      <c r="I41" s="14"/>
      <c r="K41"/>
      <c r="L41"/>
      <c r="M41"/>
      <c r="N41"/>
      <c r="O41"/>
      <c r="P41"/>
      <c r="Q41"/>
      <c r="R41"/>
      <c r="S41"/>
      <c r="T41"/>
      <c r="U41"/>
      <c r="V41"/>
    </row>
    <row r="42" spans="1:22" ht="18">
      <c r="A42" s="28"/>
      <c r="B42" s="81"/>
      <c r="C42" s="29"/>
      <c r="D42" s="5">
        <f t="shared" si="3"/>
      </c>
      <c r="E42" s="33"/>
      <c r="F42" s="10">
        <v>41</v>
      </c>
      <c r="G42" s="43" t="str">
        <f>'決算書'!C44</f>
        <v>貸倒引当金</v>
      </c>
      <c r="H42" s="58"/>
      <c r="I42" s="14"/>
      <c r="K42"/>
      <c r="L42"/>
      <c r="M42"/>
      <c r="N42"/>
      <c r="O42"/>
      <c r="P42"/>
      <c r="Q42"/>
      <c r="R42"/>
      <c r="S42"/>
      <c r="T42"/>
      <c r="U42"/>
      <c r="V42"/>
    </row>
    <row r="43" spans="1:22" ht="18">
      <c r="A43" s="28"/>
      <c r="B43" s="81"/>
      <c r="C43" s="29"/>
      <c r="D43" s="5">
        <f t="shared" si="3"/>
      </c>
      <c r="E43" s="33"/>
      <c r="F43" s="10">
        <v>42</v>
      </c>
      <c r="G43" s="38" t="str">
        <f>'決算書'!C45</f>
        <v>?</v>
      </c>
      <c r="H43" s="58"/>
      <c r="I43" s="14"/>
      <c r="K43"/>
      <c r="L43"/>
      <c r="M43"/>
      <c r="N43"/>
      <c r="O43"/>
      <c r="P43"/>
      <c r="Q43"/>
      <c r="R43"/>
      <c r="S43"/>
      <c r="T43"/>
      <c r="U43"/>
      <c r="V43"/>
    </row>
    <row r="44" spans="1:22" ht="18">
      <c r="A44" s="28"/>
      <c r="B44" s="81"/>
      <c r="C44" s="29"/>
      <c r="D44" s="5">
        <f t="shared" si="3"/>
      </c>
      <c r="E44" s="33"/>
      <c r="F44" s="10">
        <v>43</v>
      </c>
      <c r="G44" s="38" t="str">
        <f>'決算書'!C46</f>
        <v>?</v>
      </c>
      <c r="H44" s="58"/>
      <c r="I44" s="14"/>
      <c r="K44"/>
      <c r="L44"/>
      <c r="M44"/>
      <c r="N44"/>
      <c r="O44"/>
      <c r="P44"/>
      <c r="Q44"/>
      <c r="R44"/>
      <c r="S44"/>
      <c r="T44"/>
      <c r="U44"/>
      <c r="V44"/>
    </row>
    <row r="45" spans="1:22" ht="18">
      <c r="A45" s="28"/>
      <c r="B45" s="81"/>
      <c r="C45" s="29"/>
      <c r="D45" s="5">
        <f t="shared" si="3"/>
      </c>
      <c r="E45" s="33"/>
      <c r="F45" s="10">
        <v>44</v>
      </c>
      <c r="G45" s="38" t="str">
        <f>'決算書'!C47</f>
        <v>?</v>
      </c>
      <c r="H45" s="58"/>
      <c r="I45" s="14"/>
      <c r="K45"/>
      <c r="L45"/>
      <c r="M45"/>
      <c r="N45"/>
      <c r="O45"/>
      <c r="P45"/>
      <c r="Q45"/>
      <c r="R45"/>
      <c r="S45"/>
      <c r="T45"/>
      <c r="U45"/>
      <c r="V45"/>
    </row>
    <row r="46" spans="1:22" ht="18.75" thickBot="1">
      <c r="A46" s="28"/>
      <c r="B46" s="81"/>
      <c r="C46" s="29"/>
      <c r="D46" s="5">
        <f t="shared" si="3"/>
      </c>
      <c r="E46" s="33"/>
      <c r="F46" s="20">
        <v>45</v>
      </c>
      <c r="G46" s="42" t="str">
        <f>'決算書'!C48</f>
        <v>計</v>
      </c>
      <c r="H46" s="60">
        <f>SUM(H41:H45)</f>
        <v>0</v>
      </c>
      <c r="I46" s="14"/>
      <c r="K46"/>
      <c r="L46"/>
      <c r="M46"/>
      <c r="N46"/>
      <c r="O46"/>
      <c r="P46"/>
      <c r="Q46"/>
      <c r="R46"/>
      <c r="S46"/>
      <c r="T46"/>
      <c r="U46"/>
      <c r="V46"/>
    </row>
    <row r="47" spans="1:22" ht="18.75" thickBot="1">
      <c r="A47" s="28"/>
      <c r="B47" s="81"/>
      <c r="C47" s="29"/>
      <c r="D47" s="5">
        <f t="shared" si="3"/>
      </c>
      <c r="E47" s="33"/>
      <c r="F47" s="12">
        <v>46</v>
      </c>
      <c r="G47" s="40" t="str">
        <f>'決算書'!C49</f>
        <v>青控除前(34+39-45)</v>
      </c>
      <c r="H47" s="54">
        <f>IF(ISERROR(H35+H40-H46)=TRUE,0,(H35+H40-H46))</f>
        <v>20000</v>
      </c>
      <c r="I47" s="14"/>
      <c r="K47"/>
      <c r="L47"/>
      <c r="M47"/>
      <c r="N47"/>
      <c r="O47"/>
      <c r="P47"/>
      <c r="Q47"/>
      <c r="R47"/>
      <c r="S47"/>
      <c r="T47"/>
      <c r="U47"/>
      <c r="V47"/>
    </row>
    <row r="48" spans="1:22" ht="18.75" thickBot="1">
      <c r="A48" s="28"/>
      <c r="B48" s="81"/>
      <c r="C48" s="29"/>
      <c r="D48" s="5">
        <f t="shared" si="3"/>
      </c>
      <c r="E48" s="33"/>
      <c r="F48" s="12">
        <v>47</v>
      </c>
      <c r="G48" s="43" t="str">
        <f>'決算書'!C50</f>
        <v>青色控除</v>
      </c>
      <c r="H48" s="54">
        <v>0</v>
      </c>
      <c r="I48" s="14"/>
      <c r="K48"/>
      <c r="L48"/>
      <c r="M48"/>
      <c r="N48"/>
      <c r="O48"/>
      <c r="P48"/>
      <c r="Q48"/>
      <c r="R48"/>
      <c r="S48"/>
      <c r="T48"/>
      <c r="U48"/>
      <c r="V48"/>
    </row>
    <row r="49" spans="1:22" ht="18.75" thickBot="1">
      <c r="A49" s="28"/>
      <c r="B49" s="81"/>
      <c r="C49" s="29"/>
      <c r="D49" s="5">
        <f t="shared" si="3"/>
      </c>
      <c r="E49" s="33"/>
      <c r="F49" s="12">
        <v>48</v>
      </c>
      <c r="G49" s="40" t="str">
        <f>'決算書'!C51</f>
        <v>所得金額(46-47)</v>
      </c>
      <c r="H49" s="54">
        <f>IF(ISERROR(H47-H48)=TRUE,0,(H47-H48))</f>
        <v>20000</v>
      </c>
      <c r="I49" s="14"/>
      <c r="K49"/>
      <c r="L49"/>
      <c r="M49"/>
      <c r="N49"/>
      <c r="O49"/>
      <c r="P49"/>
      <c r="Q49"/>
      <c r="R49"/>
      <c r="S49"/>
      <c r="T49"/>
      <c r="U49"/>
      <c r="V49"/>
    </row>
    <row r="50" spans="1:22" ht="18.75" thickBot="1">
      <c r="A50" s="28"/>
      <c r="B50" s="81"/>
      <c r="C50" s="29"/>
      <c r="D50" s="5">
        <f t="shared" si="3"/>
      </c>
      <c r="E50" s="33"/>
      <c r="F50" s="12">
        <v>49</v>
      </c>
      <c r="G50" s="44" t="str">
        <f>'決算書'!C52</f>
        <v>売掛金</v>
      </c>
      <c r="H50" s="76">
        <v>0</v>
      </c>
      <c r="I50" s="14"/>
      <c r="K50"/>
      <c r="L50"/>
      <c r="M50"/>
      <c r="N50"/>
      <c r="O50"/>
      <c r="P50"/>
      <c r="Q50"/>
      <c r="R50"/>
      <c r="S50"/>
      <c r="T50"/>
      <c r="U50"/>
      <c r="V50"/>
    </row>
    <row r="51" spans="1:22" ht="18.75" thickBot="1">
      <c r="A51" s="28"/>
      <c r="B51" s="81"/>
      <c r="C51" s="29"/>
      <c r="D51" s="5">
        <f aca="true" t="shared" si="4" ref="D51:D66">IF(OR(C51&lt;1,C51=2,C51&gt;52,(AND(C51&gt;32,C51&lt;40)),(AND(C51&gt;40,C51&lt;50)),(AND(C51&gt;3,C51&lt;8))),"",VLOOKUP(C51,$F$2:$G$53,2))</f>
      </c>
      <c r="E51" s="33"/>
      <c r="F51" s="12">
        <v>50</v>
      </c>
      <c r="G51" s="45" t="str">
        <f>'決算書'!C53</f>
        <v>入金</v>
      </c>
      <c r="H51" s="62">
        <f>SUMIF($C$2:$C$201,F51,$E$2:$E$201)</f>
        <v>0</v>
      </c>
      <c r="I51" s="14"/>
      <c r="K51"/>
      <c r="L51"/>
      <c r="M51"/>
      <c r="N51"/>
      <c r="O51"/>
      <c r="P51"/>
      <c r="Q51"/>
      <c r="R51"/>
      <c r="S51"/>
      <c r="T51"/>
      <c r="U51"/>
      <c r="V51"/>
    </row>
    <row r="52" spans="1:22" ht="18.75" thickBot="1">
      <c r="A52" s="28"/>
      <c r="B52" s="81"/>
      <c r="C52" s="29"/>
      <c r="D52" s="5">
        <f t="shared" si="4"/>
      </c>
      <c r="E52" s="33"/>
      <c r="F52" s="78">
        <v>51</v>
      </c>
      <c r="G52" s="80" t="str">
        <f>'決算書'!C54</f>
        <v>元金</v>
      </c>
      <c r="H52" s="79">
        <f>SUMIF($C$2:$C$202,F52,$E$2:$E$202)</f>
        <v>0</v>
      </c>
      <c r="I52" s="14"/>
      <c r="K52"/>
      <c r="L52"/>
      <c r="M52"/>
      <c r="N52"/>
      <c r="O52"/>
      <c r="P52"/>
      <c r="Q52"/>
      <c r="R52"/>
      <c r="S52"/>
      <c r="T52"/>
      <c r="U52"/>
      <c r="V52"/>
    </row>
    <row r="53" spans="1:22" ht="18.75" thickBot="1">
      <c r="A53" s="28"/>
      <c r="B53" s="81"/>
      <c r="C53" s="29"/>
      <c r="D53" s="5">
        <f t="shared" si="4"/>
      </c>
      <c r="E53" s="33"/>
      <c r="F53" s="78">
        <v>52</v>
      </c>
      <c r="G53" s="45" t="str">
        <f>'決算書'!C55</f>
        <v>借入</v>
      </c>
      <c r="H53" s="79">
        <f>SUMIF($C$2:$C$202,F53,$E$2:$E$202)</f>
        <v>0</v>
      </c>
      <c r="I53" s="14"/>
      <c r="K53"/>
      <c r="L53"/>
      <c r="M53"/>
      <c r="N53"/>
      <c r="O53"/>
      <c r="P53"/>
      <c r="Q53"/>
      <c r="R53"/>
      <c r="S53"/>
      <c r="T53"/>
      <c r="U53"/>
      <c r="V53"/>
    </row>
    <row r="54" spans="1:22" ht="18">
      <c r="A54" s="28"/>
      <c r="B54" s="81"/>
      <c r="C54" s="29"/>
      <c r="D54" s="5">
        <f t="shared" si="4"/>
      </c>
      <c r="E54" s="33"/>
      <c r="I54" s="14"/>
      <c r="K54"/>
      <c r="L54"/>
      <c r="M54"/>
      <c r="N54"/>
      <c r="O54"/>
      <c r="P54"/>
      <c r="Q54"/>
      <c r="R54"/>
      <c r="S54"/>
      <c r="T54"/>
      <c r="U54"/>
      <c r="V54"/>
    </row>
    <row r="55" spans="1:22" ht="18">
      <c r="A55" s="28"/>
      <c r="B55" s="81"/>
      <c r="C55" s="29"/>
      <c r="D55" s="5">
        <f t="shared" si="4"/>
      </c>
      <c r="E55" s="33"/>
      <c r="I55" s="14"/>
      <c r="K55"/>
      <c r="L55"/>
      <c r="M55"/>
      <c r="N55"/>
      <c r="O55"/>
      <c r="P55"/>
      <c r="Q55"/>
      <c r="R55"/>
      <c r="S55"/>
      <c r="T55"/>
      <c r="U55"/>
      <c r="V55"/>
    </row>
    <row r="56" spans="1:22" ht="18">
      <c r="A56" s="28"/>
      <c r="B56" s="81"/>
      <c r="C56" s="29"/>
      <c r="D56" s="5">
        <f t="shared" si="4"/>
      </c>
      <c r="E56" s="33"/>
      <c r="I56" s="14"/>
      <c r="K56"/>
      <c r="L56"/>
      <c r="M56"/>
      <c r="N56"/>
      <c r="O56"/>
      <c r="P56"/>
      <c r="Q56"/>
      <c r="R56"/>
      <c r="S56"/>
      <c r="T56"/>
      <c r="U56"/>
      <c r="V56"/>
    </row>
    <row r="57" spans="1:22" ht="18">
      <c r="A57" s="28"/>
      <c r="B57" s="81"/>
      <c r="C57" s="29"/>
      <c r="D57" s="5">
        <f t="shared" si="4"/>
      </c>
      <c r="E57" s="33"/>
      <c r="I57" s="14"/>
      <c r="K57"/>
      <c r="L57"/>
      <c r="M57"/>
      <c r="N57"/>
      <c r="O57"/>
      <c r="P57"/>
      <c r="Q57"/>
      <c r="R57"/>
      <c r="S57"/>
      <c r="T57"/>
      <c r="U57"/>
      <c r="V57"/>
    </row>
    <row r="58" spans="1:22" ht="18">
      <c r="A58" s="28"/>
      <c r="B58" s="81"/>
      <c r="C58" s="29"/>
      <c r="D58" s="5">
        <f t="shared" si="4"/>
      </c>
      <c r="E58" s="33"/>
      <c r="I58" s="14"/>
      <c r="K58"/>
      <c r="L58"/>
      <c r="M58"/>
      <c r="N58"/>
      <c r="O58"/>
      <c r="P58"/>
      <c r="Q58"/>
      <c r="R58"/>
      <c r="S58"/>
      <c r="T58"/>
      <c r="U58"/>
      <c r="V58"/>
    </row>
    <row r="59" spans="1:22" ht="18">
      <c r="A59" s="28"/>
      <c r="B59" s="81"/>
      <c r="C59" s="29"/>
      <c r="D59" s="5">
        <f t="shared" si="4"/>
      </c>
      <c r="E59" s="33"/>
      <c r="I59" s="14"/>
      <c r="K59"/>
      <c r="L59"/>
      <c r="M59"/>
      <c r="N59"/>
      <c r="O59"/>
      <c r="P59"/>
      <c r="Q59"/>
      <c r="R59"/>
      <c r="S59"/>
      <c r="T59"/>
      <c r="U59"/>
      <c r="V59"/>
    </row>
    <row r="60" spans="1:22" ht="18">
      <c r="A60" s="28"/>
      <c r="B60" s="81"/>
      <c r="C60" s="29"/>
      <c r="D60" s="5">
        <f t="shared" si="4"/>
      </c>
      <c r="E60" s="33"/>
      <c r="I60" s="14"/>
      <c r="K60"/>
      <c r="L60"/>
      <c r="M60"/>
      <c r="N60"/>
      <c r="O60"/>
      <c r="P60"/>
      <c r="Q60"/>
      <c r="R60"/>
      <c r="S60"/>
      <c r="T60"/>
      <c r="U60"/>
      <c r="V60"/>
    </row>
    <row r="61" spans="1:22" ht="18">
      <c r="A61" s="28"/>
      <c r="B61" s="81"/>
      <c r="C61" s="29"/>
      <c r="D61" s="5">
        <f t="shared" si="4"/>
      </c>
      <c r="E61" s="33"/>
      <c r="I61" s="14"/>
      <c r="K61"/>
      <c r="L61"/>
      <c r="M61"/>
      <c r="N61"/>
      <c r="O61"/>
      <c r="P61"/>
      <c r="Q61"/>
      <c r="R61"/>
      <c r="S61"/>
      <c r="T61"/>
      <c r="U61"/>
      <c r="V61"/>
    </row>
    <row r="62" spans="1:5" ht="18">
      <c r="A62" s="28"/>
      <c r="B62" s="81"/>
      <c r="C62" s="29"/>
      <c r="D62" s="5">
        <f t="shared" si="4"/>
      </c>
      <c r="E62" s="33"/>
    </row>
    <row r="63" spans="1:5" ht="18">
      <c r="A63" s="28"/>
      <c r="B63" s="81"/>
      <c r="C63" s="29"/>
      <c r="D63" s="5">
        <f t="shared" si="4"/>
      </c>
      <c r="E63" s="33"/>
    </row>
    <row r="64" spans="1:5" ht="18">
      <c r="A64" s="28"/>
      <c r="B64" s="81"/>
      <c r="C64" s="29"/>
      <c r="D64" s="5">
        <f t="shared" si="4"/>
      </c>
      <c r="E64" s="33"/>
    </row>
    <row r="65" spans="1:5" ht="18">
      <c r="A65" s="28"/>
      <c r="B65" s="81"/>
      <c r="C65" s="29"/>
      <c r="D65" s="5">
        <f t="shared" si="4"/>
      </c>
      <c r="E65" s="33"/>
    </row>
    <row r="66" spans="1:5" ht="18">
      <c r="A66" s="28"/>
      <c r="B66" s="81"/>
      <c r="C66" s="29"/>
      <c r="D66" s="5">
        <f t="shared" si="4"/>
      </c>
      <c r="E66" s="33"/>
    </row>
    <row r="67" spans="1:5" ht="18">
      <c r="A67" s="28"/>
      <c r="B67" s="81"/>
      <c r="C67" s="29"/>
      <c r="D67" s="5">
        <f aca="true" t="shared" si="5" ref="D67:D82">IF(OR(C67&lt;1,C67=2,C67&gt;52,(AND(C67&gt;32,C67&lt;40)),(AND(C67&gt;40,C67&lt;50)),(AND(C67&gt;3,C67&lt;8))),"",VLOOKUP(C67,$F$2:$G$53,2))</f>
      </c>
      <c r="E67" s="33"/>
    </row>
    <row r="68" spans="1:5" ht="18">
      <c r="A68" s="28"/>
      <c r="B68" s="81"/>
      <c r="C68" s="29"/>
      <c r="D68" s="5">
        <f t="shared" si="5"/>
      </c>
      <c r="E68" s="33"/>
    </row>
    <row r="69" spans="1:5" ht="18">
      <c r="A69" s="28"/>
      <c r="B69" s="81"/>
      <c r="C69" s="29"/>
      <c r="D69" s="5">
        <f t="shared" si="5"/>
      </c>
      <c r="E69" s="33"/>
    </row>
    <row r="70" spans="1:5" ht="18">
      <c r="A70" s="28"/>
      <c r="B70" s="81"/>
      <c r="C70" s="29"/>
      <c r="D70" s="5">
        <f t="shared" si="5"/>
      </c>
      <c r="E70" s="33"/>
    </row>
    <row r="71" spans="1:5" ht="18">
      <c r="A71" s="28"/>
      <c r="B71" s="81"/>
      <c r="C71" s="29"/>
      <c r="D71" s="5">
        <f t="shared" si="5"/>
      </c>
      <c r="E71" s="33"/>
    </row>
    <row r="72" spans="1:5" ht="18">
      <c r="A72" s="28"/>
      <c r="B72" s="81"/>
      <c r="C72" s="29"/>
      <c r="D72" s="5">
        <f t="shared" si="5"/>
      </c>
      <c r="E72" s="33"/>
    </row>
    <row r="73" spans="1:5" ht="18">
      <c r="A73" s="28"/>
      <c r="B73" s="81"/>
      <c r="C73" s="29"/>
      <c r="D73" s="5">
        <f t="shared" si="5"/>
      </c>
      <c r="E73" s="33"/>
    </row>
    <row r="74" spans="1:5" ht="18">
      <c r="A74" s="28"/>
      <c r="B74" s="81"/>
      <c r="C74" s="29"/>
      <c r="D74" s="5">
        <f t="shared" si="5"/>
      </c>
      <c r="E74" s="33"/>
    </row>
    <row r="75" spans="1:5" ht="18">
      <c r="A75" s="28"/>
      <c r="B75" s="81"/>
      <c r="C75" s="29"/>
      <c r="D75" s="5">
        <f t="shared" si="5"/>
      </c>
      <c r="E75" s="33"/>
    </row>
    <row r="76" spans="1:5" ht="18">
      <c r="A76" s="28"/>
      <c r="B76" s="81"/>
      <c r="C76" s="29"/>
      <c r="D76" s="5">
        <f t="shared" si="5"/>
      </c>
      <c r="E76" s="33"/>
    </row>
    <row r="77" spans="1:5" ht="18">
      <c r="A77" s="28"/>
      <c r="B77" s="81"/>
      <c r="C77" s="29"/>
      <c r="D77" s="5">
        <f t="shared" si="5"/>
      </c>
      <c r="E77" s="33"/>
    </row>
    <row r="78" spans="1:5" ht="18">
      <c r="A78" s="28"/>
      <c r="B78" s="81"/>
      <c r="C78" s="29"/>
      <c r="D78" s="5">
        <f t="shared" si="5"/>
      </c>
      <c r="E78" s="33"/>
    </row>
    <row r="79" spans="1:5" ht="18">
      <c r="A79" s="28"/>
      <c r="B79" s="81"/>
      <c r="C79" s="29"/>
      <c r="D79" s="5">
        <f t="shared" si="5"/>
      </c>
      <c r="E79" s="33"/>
    </row>
    <row r="80" spans="1:5" ht="18">
      <c r="A80" s="28"/>
      <c r="B80" s="81"/>
      <c r="C80" s="29"/>
      <c r="D80" s="5">
        <f t="shared" si="5"/>
      </c>
      <c r="E80" s="33"/>
    </row>
    <row r="81" spans="1:5" ht="18">
      <c r="A81" s="28"/>
      <c r="B81" s="81"/>
      <c r="C81" s="29"/>
      <c r="D81" s="5">
        <f t="shared" si="5"/>
      </c>
      <c r="E81" s="33"/>
    </row>
    <row r="82" spans="1:5" ht="18">
      <c r="A82" s="28"/>
      <c r="B82" s="81"/>
      <c r="C82" s="29"/>
      <c r="D82" s="5">
        <f t="shared" si="5"/>
      </c>
      <c r="E82" s="33"/>
    </row>
    <row r="83" spans="1:5" ht="18">
      <c r="A83" s="28"/>
      <c r="B83" s="81"/>
      <c r="C83" s="29"/>
      <c r="D83" s="5">
        <f aca="true" t="shared" si="6" ref="D83:D98">IF(OR(C83&lt;1,C83=2,C83&gt;52,(AND(C83&gt;32,C83&lt;40)),(AND(C83&gt;40,C83&lt;50)),(AND(C83&gt;3,C83&lt;8))),"",VLOOKUP(C83,$F$2:$G$53,2))</f>
      </c>
      <c r="E83" s="33"/>
    </row>
    <row r="84" spans="1:5" ht="18">
      <c r="A84" s="28"/>
      <c r="B84" s="81"/>
      <c r="C84" s="29"/>
      <c r="D84" s="5">
        <f t="shared" si="6"/>
      </c>
      <c r="E84" s="33"/>
    </row>
    <row r="85" spans="1:5" ht="18">
      <c r="A85" s="28"/>
      <c r="B85" s="81"/>
      <c r="C85" s="29"/>
      <c r="D85" s="5">
        <f t="shared" si="6"/>
      </c>
      <c r="E85" s="33"/>
    </row>
    <row r="86" spans="1:5" ht="18">
      <c r="A86" s="28"/>
      <c r="B86" s="81"/>
      <c r="C86" s="29"/>
      <c r="D86" s="5">
        <f t="shared" si="6"/>
      </c>
      <c r="E86" s="33"/>
    </row>
    <row r="87" spans="1:5" ht="18">
      <c r="A87" s="28"/>
      <c r="B87" s="81"/>
      <c r="C87" s="29"/>
      <c r="D87" s="5">
        <f t="shared" si="6"/>
      </c>
      <c r="E87" s="33"/>
    </row>
    <row r="88" spans="1:5" ht="18">
      <c r="A88" s="28"/>
      <c r="B88" s="81"/>
      <c r="C88" s="29"/>
      <c r="D88" s="5">
        <f t="shared" si="6"/>
      </c>
      <c r="E88" s="33"/>
    </row>
    <row r="89" spans="1:5" ht="18">
      <c r="A89" s="28"/>
      <c r="B89" s="81"/>
      <c r="C89" s="29"/>
      <c r="D89" s="5">
        <f t="shared" si="6"/>
      </c>
      <c r="E89" s="33"/>
    </row>
    <row r="90" spans="1:5" ht="18">
      <c r="A90" s="28"/>
      <c r="B90" s="81"/>
      <c r="C90" s="29"/>
      <c r="D90" s="5">
        <f t="shared" si="6"/>
      </c>
      <c r="E90" s="33"/>
    </row>
    <row r="91" spans="1:5" ht="18">
      <c r="A91" s="28"/>
      <c r="B91" s="81"/>
      <c r="C91" s="29"/>
      <c r="D91" s="5">
        <f t="shared" si="6"/>
      </c>
      <c r="E91" s="33"/>
    </row>
    <row r="92" spans="1:5" ht="18">
      <c r="A92" s="28"/>
      <c r="B92" s="81"/>
      <c r="C92" s="29"/>
      <c r="D92" s="5">
        <f t="shared" si="6"/>
      </c>
      <c r="E92" s="33"/>
    </row>
    <row r="93" spans="1:5" ht="18">
      <c r="A93" s="28"/>
      <c r="B93" s="81"/>
      <c r="C93" s="29"/>
      <c r="D93" s="5">
        <f t="shared" si="6"/>
      </c>
      <c r="E93" s="33"/>
    </row>
    <row r="94" spans="1:5" ht="18">
      <c r="A94" s="28"/>
      <c r="B94" s="81"/>
      <c r="C94" s="29"/>
      <c r="D94" s="5">
        <f t="shared" si="6"/>
      </c>
      <c r="E94" s="33"/>
    </row>
    <row r="95" spans="1:5" ht="18">
      <c r="A95" s="28"/>
      <c r="B95" s="81"/>
      <c r="C95" s="29"/>
      <c r="D95" s="5">
        <f t="shared" si="6"/>
      </c>
      <c r="E95" s="33"/>
    </row>
    <row r="96" spans="1:5" ht="18">
      <c r="A96" s="28"/>
      <c r="B96" s="81"/>
      <c r="C96" s="29"/>
      <c r="D96" s="5">
        <f t="shared" si="6"/>
      </c>
      <c r="E96" s="33"/>
    </row>
    <row r="97" spans="1:5" ht="18">
      <c r="A97" s="28"/>
      <c r="B97" s="81"/>
      <c r="C97" s="29"/>
      <c r="D97" s="5">
        <f t="shared" si="6"/>
      </c>
      <c r="E97" s="33"/>
    </row>
    <row r="98" spans="1:5" ht="18">
      <c r="A98" s="28"/>
      <c r="B98" s="81"/>
      <c r="C98" s="29"/>
      <c r="D98" s="5">
        <f t="shared" si="6"/>
      </c>
      <c r="E98" s="33"/>
    </row>
    <row r="99" spans="1:5" ht="18">
      <c r="A99" s="28"/>
      <c r="B99" s="81"/>
      <c r="C99" s="29"/>
      <c r="D99" s="5">
        <f aca="true" t="shared" si="7" ref="D99:D114">IF(OR(C99&lt;1,C99=2,C99&gt;52,(AND(C99&gt;32,C99&lt;40)),(AND(C99&gt;40,C99&lt;50)),(AND(C99&gt;3,C99&lt;8))),"",VLOOKUP(C99,$F$2:$G$53,2))</f>
      </c>
      <c r="E99" s="33"/>
    </row>
    <row r="100" spans="1:5" ht="18">
      <c r="A100" s="28"/>
      <c r="B100" s="81"/>
      <c r="C100" s="29"/>
      <c r="D100" s="5">
        <f t="shared" si="7"/>
      </c>
      <c r="E100" s="33"/>
    </row>
    <row r="101" spans="1:5" ht="18">
      <c r="A101" s="28"/>
      <c r="B101" s="81"/>
      <c r="C101" s="29"/>
      <c r="D101" s="5">
        <f t="shared" si="7"/>
      </c>
      <c r="E101" s="33"/>
    </row>
    <row r="102" spans="1:5" ht="18">
      <c r="A102" s="28"/>
      <c r="B102" s="81"/>
      <c r="C102" s="29"/>
      <c r="D102" s="5">
        <f t="shared" si="7"/>
      </c>
      <c r="E102" s="33"/>
    </row>
    <row r="103" spans="1:5" ht="18">
      <c r="A103" s="28"/>
      <c r="B103" s="81"/>
      <c r="C103" s="29"/>
      <c r="D103" s="5">
        <f t="shared" si="7"/>
      </c>
      <c r="E103" s="33"/>
    </row>
    <row r="104" spans="1:5" ht="18">
      <c r="A104" s="28"/>
      <c r="B104" s="81"/>
      <c r="C104" s="29"/>
      <c r="D104" s="5">
        <f t="shared" si="7"/>
      </c>
      <c r="E104" s="33"/>
    </row>
    <row r="105" spans="1:5" ht="18">
      <c r="A105" s="28"/>
      <c r="B105" s="81"/>
      <c r="C105" s="29"/>
      <c r="D105" s="5">
        <f t="shared" si="7"/>
      </c>
      <c r="E105" s="33"/>
    </row>
    <row r="106" spans="1:5" ht="18">
      <c r="A106" s="28"/>
      <c r="B106" s="81"/>
      <c r="C106" s="29"/>
      <c r="D106" s="5">
        <f t="shared" si="7"/>
      </c>
      <c r="E106" s="33"/>
    </row>
    <row r="107" spans="1:5" ht="18">
      <c r="A107" s="28"/>
      <c r="B107" s="81"/>
      <c r="C107" s="29"/>
      <c r="D107" s="5">
        <f t="shared" si="7"/>
      </c>
      <c r="E107" s="33"/>
    </row>
    <row r="108" spans="1:5" ht="18">
      <c r="A108" s="28"/>
      <c r="B108" s="81"/>
      <c r="C108" s="29"/>
      <c r="D108" s="5">
        <f t="shared" si="7"/>
      </c>
      <c r="E108" s="33"/>
    </row>
    <row r="109" spans="1:5" ht="18">
      <c r="A109" s="28"/>
      <c r="B109" s="81"/>
      <c r="C109" s="29"/>
      <c r="D109" s="5">
        <f t="shared" si="7"/>
      </c>
      <c r="E109" s="33"/>
    </row>
    <row r="110" spans="1:5" ht="18">
      <c r="A110" s="28"/>
      <c r="B110" s="81"/>
      <c r="C110" s="29"/>
      <c r="D110" s="5">
        <f t="shared" si="7"/>
      </c>
      <c r="E110" s="33"/>
    </row>
    <row r="111" spans="1:5" ht="18">
      <c r="A111" s="28"/>
      <c r="B111" s="81"/>
      <c r="C111" s="29"/>
      <c r="D111" s="5">
        <f t="shared" si="7"/>
      </c>
      <c r="E111" s="33"/>
    </row>
    <row r="112" spans="1:5" ht="18">
      <c r="A112" s="28"/>
      <c r="B112" s="81"/>
      <c r="C112" s="29"/>
      <c r="D112" s="5">
        <f t="shared" si="7"/>
      </c>
      <c r="E112" s="33"/>
    </row>
    <row r="113" spans="1:5" ht="18">
      <c r="A113" s="28"/>
      <c r="B113" s="81"/>
      <c r="C113" s="29"/>
      <c r="D113" s="5">
        <f t="shared" si="7"/>
      </c>
      <c r="E113" s="33"/>
    </row>
    <row r="114" spans="1:5" ht="18">
      <c r="A114" s="28"/>
      <c r="B114" s="81"/>
      <c r="C114" s="29"/>
      <c r="D114" s="5">
        <f t="shared" si="7"/>
      </c>
      <c r="E114" s="33"/>
    </row>
    <row r="115" spans="1:5" ht="18">
      <c r="A115" s="28"/>
      <c r="B115" s="81"/>
      <c r="C115" s="29"/>
      <c r="D115" s="5">
        <f aca="true" t="shared" si="8" ref="D115:D130">IF(OR(C115&lt;1,C115=2,C115&gt;52,(AND(C115&gt;32,C115&lt;40)),(AND(C115&gt;40,C115&lt;50)),(AND(C115&gt;3,C115&lt;8))),"",VLOOKUP(C115,$F$2:$G$53,2))</f>
      </c>
      <c r="E115" s="33"/>
    </row>
    <row r="116" spans="1:5" ht="18">
      <c r="A116" s="28"/>
      <c r="B116" s="81"/>
      <c r="C116" s="29"/>
      <c r="D116" s="5">
        <f t="shared" si="8"/>
      </c>
      <c r="E116" s="33"/>
    </row>
    <row r="117" spans="1:5" ht="18">
      <c r="A117" s="28"/>
      <c r="B117" s="81"/>
      <c r="C117" s="29"/>
      <c r="D117" s="5">
        <f t="shared" si="8"/>
      </c>
      <c r="E117" s="33"/>
    </row>
    <row r="118" spans="1:5" ht="18">
      <c r="A118" s="28"/>
      <c r="B118" s="81"/>
      <c r="C118" s="29"/>
      <c r="D118" s="5">
        <f t="shared" si="8"/>
      </c>
      <c r="E118" s="33"/>
    </row>
    <row r="119" spans="1:5" ht="18">
      <c r="A119" s="28"/>
      <c r="B119" s="81"/>
      <c r="C119" s="29"/>
      <c r="D119" s="5">
        <f t="shared" si="8"/>
      </c>
      <c r="E119" s="33"/>
    </row>
    <row r="120" spans="1:5" ht="18">
      <c r="A120" s="28"/>
      <c r="B120" s="81"/>
      <c r="C120" s="29"/>
      <c r="D120" s="5">
        <f t="shared" si="8"/>
      </c>
      <c r="E120" s="33"/>
    </row>
    <row r="121" spans="1:5" ht="18">
      <c r="A121" s="28"/>
      <c r="B121" s="81"/>
      <c r="C121" s="29"/>
      <c r="D121" s="5">
        <f t="shared" si="8"/>
      </c>
      <c r="E121" s="33"/>
    </row>
    <row r="122" spans="1:5" ht="18">
      <c r="A122" s="28"/>
      <c r="B122" s="81"/>
      <c r="C122" s="29"/>
      <c r="D122" s="5">
        <f t="shared" si="8"/>
      </c>
      <c r="E122" s="33"/>
    </row>
    <row r="123" spans="1:5" ht="18">
      <c r="A123" s="28"/>
      <c r="B123" s="81"/>
      <c r="C123" s="29"/>
      <c r="D123" s="5">
        <f t="shared" si="8"/>
      </c>
      <c r="E123" s="33"/>
    </row>
    <row r="124" spans="1:5" ht="18">
      <c r="A124" s="28"/>
      <c r="B124" s="81"/>
      <c r="C124" s="29"/>
      <c r="D124" s="5">
        <f t="shared" si="8"/>
      </c>
      <c r="E124" s="33"/>
    </row>
    <row r="125" spans="1:5" ht="18">
      <c r="A125" s="28"/>
      <c r="B125" s="81"/>
      <c r="C125" s="29"/>
      <c r="D125" s="5">
        <f t="shared" si="8"/>
      </c>
      <c r="E125" s="33"/>
    </row>
    <row r="126" spans="1:5" ht="18">
      <c r="A126" s="28"/>
      <c r="B126" s="81"/>
      <c r="C126" s="29"/>
      <c r="D126" s="5">
        <f t="shared" si="8"/>
      </c>
      <c r="E126" s="33"/>
    </row>
    <row r="127" spans="1:5" ht="18">
      <c r="A127" s="28"/>
      <c r="B127" s="81"/>
      <c r="C127" s="29"/>
      <c r="D127" s="5">
        <f t="shared" si="8"/>
      </c>
      <c r="E127" s="33"/>
    </row>
    <row r="128" spans="1:5" ht="18">
      <c r="A128" s="28"/>
      <c r="B128" s="81"/>
      <c r="C128" s="29"/>
      <c r="D128" s="5">
        <f t="shared" si="8"/>
      </c>
      <c r="E128" s="33"/>
    </row>
    <row r="129" spans="1:5" ht="18">
      <c r="A129" s="28"/>
      <c r="B129" s="81"/>
      <c r="C129" s="29"/>
      <c r="D129" s="5">
        <f t="shared" si="8"/>
      </c>
      <c r="E129" s="33"/>
    </row>
    <row r="130" spans="1:5" ht="18">
      <c r="A130" s="28"/>
      <c r="B130" s="81"/>
      <c r="C130" s="29"/>
      <c r="D130" s="5">
        <f t="shared" si="8"/>
      </c>
      <c r="E130" s="33"/>
    </row>
    <row r="131" spans="1:5" ht="18">
      <c r="A131" s="28"/>
      <c r="B131" s="81"/>
      <c r="C131" s="29"/>
      <c r="D131" s="5">
        <f aca="true" t="shared" si="9" ref="D131:D146">IF(OR(C131&lt;1,C131=2,C131&gt;52,(AND(C131&gt;32,C131&lt;40)),(AND(C131&gt;40,C131&lt;50)),(AND(C131&gt;3,C131&lt;8))),"",VLOOKUP(C131,$F$2:$G$53,2))</f>
      </c>
      <c r="E131" s="33"/>
    </row>
    <row r="132" spans="1:5" ht="18">
      <c r="A132" s="28"/>
      <c r="B132" s="81"/>
      <c r="C132" s="29"/>
      <c r="D132" s="5">
        <f t="shared" si="9"/>
      </c>
      <c r="E132" s="33"/>
    </row>
    <row r="133" spans="1:5" ht="18">
      <c r="A133" s="28"/>
      <c r="B133" s="81"/>
      <c r="C133" s="29"/>
      <c r="D133" s="5">
        <f t="shared" si="9"/>
      </c>
      <c r="E133" s="33"/>
    </row>
    <row r="134" spans="1:5" ht="18">
      <c r="A134" s="28"/>
      <c r="B134" s="81"/>
      <c r="C134" s="29"/>
      <c r="D134" s="5">
        <f t="shared" si="9"/>
      </c>
      <c r="E134" s="33"/>
    </row>
    <row r="135" spans="1:5" ht="18">
      <c r="A135" s="28"/>
      <c r="B135" s="81"/>
      <c r="C135" s="29"/>
      <c r="D135" s="5">
        <f t="shared" si="9"/>
      </c>
      <c r="E135" s="33"/>
    </row>
    <row r="136" spans="1:5" ht="18">
      <c r="A136" s="28"/>
      <c r="B136" s="81"/>
      <c r="C136" s="29"/>
      <c r="D136" s="5">
        <f t="shared" si="9"/>
      </c>
      <c r="E136" s="33"/>
    </row>
    <row r="137" spans="1:5" ht="18">
      <c r="A137" s="28"/>
      <c r="B137" s="81"/>
      <c r="C137" s="29"/>
      <c r="D137" s="5">
        <f t="shared" si="9"/>
      </c>
      <c r="E137" s="33"/>
    </row>
    <row r="138" spans="1:5" ht="18">
      <c r="A138" s="28"/>
      <c r="B138" s="81"/>
      <c r="C138" s="29"/>
      <c r="D138" s="5">
        <f t="shared" si="9"/>
      </c>
      <c r="E138" s="33"/>
    </row>
    <row r="139" spans="1:5" ht="18">
      <c r="A139" s="28"/>
      <c r="B139" s="81"/>
      <c r="C139" s="29"/>
      <c r="D139" s="5">
        <f t="shared" si="9"/>
      </c>
      <c r="E139" s="33"/>
    </row>
    <row r="140" spans="1:5" ht="18">
      <c r="A140" s="28"/>
      <c r="B140" s="81"/>
      <c r="C140" s="29"/>
      <c r="D140" s="5">
        <f t="shared" si="9"/>
      </c>
      <c r="E140" s="33"/>
    </row>
    <row r="141" spans="1:5" ht="18">
      <c r="A141" s="28"/>
      <c r="B141" s="81"/>
      <c r="C141" s="29"/>
      <c r="D141" s="5">
        <f t="shared" si="9"/>
      </c>
      <c r="E141" s="33"/>
    </row>
    <row r="142" spans="1:5" ht="18">
      <c r="A142" s="28"/>
      <c r="B142" s="81"/>
      <c r="C142" s="29"/>
      <c r="D142" s="5">
        <f t="shared" si="9"/>
      </c>
      <c r="E142" s="33"/>
    </row>
    <row r="143" spans="1:5" ht="18">
      <c r="A143" s="28"/>
      <c r="B143" s="81"/>
      <c r="C143" s="29"/>
      <c r="D143" s="5">
        <f t="shared" si="9"/>
      </c>
      <c r="E143" s="33"/>
    </row>
    <row r="144" spans="1:5" ht="18">
      <c r="A144" s="28"/>
      <c r="B144" s="81"/>
      <c r="C144" s="29"/>
      <c r="D144" s="5">
        <f t="shared" si="9"/>
      </c>
      <c r="E144" s="33"/>
    </row>
    <row r="145" spans="1:5" ht="18">
      <c r="A145" s="28"/>
      <c r="B145" s="81"/>
      <c r="C145" s="29"/>
      <c r="D145" s="5">
        <f t="shared" si="9"/>
      </c>
      <c r="E145" s="33"/>
    </row>
    <row r="146" spans="1:5" ht="18">
      <c r="A146" s="28"/>
      <c r="B146" s="81"/>
      <c r="C146" s="29"/>
      <c r="D146" s="5">
        <f t="shared" si="9"/>
      </c>
      <c r="E146" s="33"/>
    </row>
    <row r="147" spans="1:5" ht="18">
      <c r="A147" s="28"/>
      <c r="B147" s="81"/>
      <c r="C147" s="29"/>
      <c r="D147" s="5">
        <f aca="true" t="shared" si="10" ref="D147:D162">IF(OR(C147&lt;1,C147=2,C147&gt;52,(AND(C147&gt;32,C147&lt;40)),(AND(C147&gt;40,C147&lt;50)),(AND(C147&gt;3,C147&lt;8))),"",VLOOKUP(C147,$F$2:$G$53,2))</f>
      </c>
      <c r="E147" s="33"/>
    </row>
    <row r="148" spans="1:5" ht="18">
      <c r="A148" s="28"/>
      <c r="B148" s="81"/>
      <c r="C148" s="29"/>
      <c r="D148" s="5">
        <f t="shared" si="10"/>
      </c>
      <c r="E148" s="33"/>
    </row>
    <row r="149" spans="1:5" ht="18">
      <c r="A149" s="28"/>
      <c r="B149" s="81"/>
      <c r="C149" s="29"/>
      <c r="D149" s="5">
        <f t="shared" si="10"/>
      </c>
      <c r="E149" s="33"/>
    </row>
    <row r="150" spans="1:5" ht="18">
      <c r="A150" s="28"/>
      <c r="B150" s="81"/>
      <c r="C150" s="29"/>
      <c r="D150" s="5">
        <f t="shared" si="10"/>
      </c>
      <c r="E150" s="33"/>
    </row>
    <row r="151" spans="1:5" ht="18">
      <c r="A151" s="28"/>
      <c r="B151" s="81"/>
      <c r="C151" s="29"/>
      <c r="D151" s="5">
        <f t="shared" si="10"/>
      </c>
      <c r="E151" s="33"/>
    </row>
    <row r="152" spans="1:5" ht="18">
      <c r="A152" s="28"/>
      <c r="B152" s="81"/>
      <c r="C152" s="29"/>
      <c r="D152" s="5">
        <f t="shared" si="10"/>
      </c>
      <c r="E152" s="33"/>
    </row>
    <row r="153" spans="1:5" ht="18">
      <c r="A153" s="28"/>
      <c r="B153" s="81"/>
      <c r="C153" s="29"/>
      <c r="D153" s="5">
        <f t="shared" si="10"/>
      </c>
      <c r="E153" s="33"/>
    </row>
    <row r="154" spans="1:5" ht="18">
      <c r="A154" s="28"/>
      <c r="D154" s="5">
        <f t="shared" si="10"/>
      </c>
      <c r="E154" s="33"/>
    </row>
    <row r="155" spans="1:5" ht="18">
      <c r="A155" s="28"/>
      <c r="D155" s="5">
        <f t="shared" si="10"/>
      </c>
      <c r="E155" s="33"/>
    </row>
    <row r="156" spans="1:5" ht="18">
      <c r="A156" s="28"/>
      <c r="D156" s="5">
        <f t="shared" si="10"/>
      </c>
      <c r="E156" s="33"/>
    </row>
    <row r="157" spans="1:5" ht="18">
      <c r="A157" s="28"/>
      <c r="D157" s="5">
        <f t="shared" si="10"/>
      </c>
      <c r="E157" s="33"/>
    </row>
    <row r="158" spans="1:5" ht="18">
      <c r="A158" s="28"/>
      <c r="D158" s="5">
        <f t="shared" si="10"/>
      </c>
      <c r="E158" s="33"/>
    </row>
    <row r="159" spans="1:5" ht="18">
      <c r="A159" s="28"/>
      <c r="D159" s="5">
        <f t="shared" si="10"/>
      </c>
      <c r="E159" s="33"/>
    </row>
    <row r="160" spans="1:5" ht="18">
      <c r="A160" s="28"/>
      <c r="D160" s="5">
        <f t="shared" si="10"/>
      </c>
      <c r="E160" s="33"/>
    </row>
    <row r="161" spans="1:5" ht="18">
      <c r="A161" s="28"/>
      <c r="D161" s="5">
        <f t="shared" si="10"/>
      </c>
      <c r="E161" s="33"/>
    </row>
    <row r="162" spans="1:5" ht="18">
      <c r="A162" s="28"/>
      <c r="D162" s="5">
        <f t="shared" si="10"/>
      </c>
      <c r="E162" s="33"/>
    </row>
    <row r="163" spans="1:5" ht="18">
      <c r="A163" s="28"/>
      <c r="D163" s="5">
        <f aca="true" t="shared" si="11" ref="D163:D178">IF(OR(C163&lt;1,C163=2,C163&gt;52,(AND(C163&gt;32,C163&lt;40)),(AND(C163&gt;40,C163&lt;50)),(AND(C163&gt;3,C163&lt;8))),"",VLOOKUP(C163,$F$2:$G$53,2))</f>
      </c>
      <c r="E163" s="33"/>
    </row>
    <row r="164" spans="1:5" ht="18">
      <c r="A164" s="28"/>
      <c r="D164" s="5">
        <f t="shared" si="11"/>
      </c>
      <c r="E164" s="33"/>
    </row>
    <row r="165" spans="1:5" ht="18">
      <c r="A165" s="28"/>
      <c r="D165" s="5">
        <f t="shared" si="11"/>
      </c>
      <c r="E165" s="33"/>
    </row>
    <row r="166" spans="1:5" ht="18">
      <c r="A166" s="28"/>
      <c r="D166" s="5">
        <f t="shared" si="11"/>
      </c>
      <c r="E166" s="33"/>
    </row>
    <row r="167" spans="1:5" ht="18">
      <c r="A167" s="28"/>
      <c r="D167" s="5">
        <f t="shared" si="11"/>
      </c>
      <c r="E167" s="33"/>
    </row>
    <row r="168" spans="1:5" ht="18">
      <c r="A168" s="28"/>
      <c r="D168" s="5">
        <f t="shared" si="11"/>
      </c>
      <c r="E168" s="33"/>
    </row>
    <row r="169" spans="1:5" ht="18">
      <c r="A169" s="28"/>
      <c r="D169" s="5">
        <f t="shared" si="11"/>
      </c>
      <c r="E169" s="33"/>
    </row>
    <row r="170" spans="1:5" ht="18">
      <c r="A170" s="28"/>
      <c r="D170" s="5">
        <f t="shared" si="11"/>
      </c>
      <c r="E170" s="33"/>
    </row>
    <row r="171" spans="1:5" ht="18">
      <c r="A171" s="28"/>
      <c r="D171" s="5">
        <f t="shared" si="11"/>
      </c>
      <c r="E171" s="33"/>
    </row>
    <row r="172" spans="1:5" ht="18">
      <c r="A172" s="28"/>
      <c r="D172" s="5">
        <f t="shared" si="11"/>
      </c>
      <c r="E172" s="33"/>
    </row>
    <row r="173" spans="1:5" ht="18">
      <c r="A173" s="28"/>
      <c r="D173" s="5">
        <f t="shared" si="11"/>
      </c>
      <c r="E173" s="33"/>
    </row>
    <row r="174" spans="1:5" ht="18">
      <c r="A174" s="28"/>
      <c r="D174" s="5">
        <f t="shared" si="11"/>
      </c>
      <c r="E174" s="33"/>
    </row>
    <row r="175" spans="1:5" ht="18">
      <c r="A175" s="28"/>
      <c r="D175" s="5">
        <f t="shared" si="11"/>
      </c>
      <c r="E175" s="33"/>
    </row>
    <row r="176" spans="1:5" ht="18">
      <c r="A176" s="28"/>
      <c r="D176" s="5">
        <f t="shared" si="11"/>
      </c>
      <c r="E176" s="33"/>
    </row>
    <row r="177" spans="1:5" ht="18">
      <c r="A177" s="28"/>
      <c r="D177" s="5">
        <f t="shared" si="11"/>
      </c>
      <c r="E177" s="33"/>
    </row>
    <row r="178" spans="1:5" ht="18">
      <c r="A178" s="28"/>
      <c r="D178" s="5">
        <f t="shared" si="11"/>
      </c>
      <c r="E178" s="33"/>
    </row>
    <row r="179" spans="1:5" ht="18">
      <c r="A179" s="28"/>
      <c r="D179" s="5">
        <f aca="true" t="shared" si="12" ref="D179:D194">IF(OR(C179&lt;1,C179=2,C179&gt;52,(AND(C179&gt;32,C179&lt;40)),(AND(C179&gt;40,C179&lt;50)),(AND(C179&gt;3,C179&lt;8))),"",VLOOKUP(C179,$F$2:$G$53,2))</f>
      </c>
      <c r="E179" s="33"/>
    </row>
    <row r="180" spans="1:5" ht="18">
      <c r="A180" s="28"/>
      <c r="D180" s="5">
        <f t="shared" si="12"/>
      </c>
      <c r="E180" s="33"/>
    </row>
    <row r="181" spans="1:5" ht="18">
      <c r="A181" s="28"/>
      <c r="D181" s="5">
        <f t="shared" si="12"/>
      </c>
      <c r="E181" s="33"/>
    </row>
    <row r="182" spans="1:5" ht="18">
      <c r="A182" s="28"/>
      <c r="D182" s="5">
        <f t="shared" si="12"/>
      </c>
      <c r="E182" s="33"/>
    </row>
    <row r="183" spans="1:5" ht="18">
      <c r="A183" s="28"/>
      <c r="D183" s="5">
        <f t="shared" si="12"/>
      </c>
      <c r="E183" s="33"/>
    </row>
    <row r="184" spans="1:5" ht="18">
      <c r="A184" s="28"/>
      <c r="D184" s="5">
        <f t="shared" si="12"/>
      </c>
      <c r="E184" s="33"/>
    </row>
    <row r="185" spans="1:5" ht="18">
      <c r="A185" s="28"/>
      <c r="D185" s="5">
        <f t="shared" si="12"/>
      </c>
      <c r="E185" s="33"/>
    </row>
    <row r="186" spans="1:5" ht="18">
      <c r="A186" s="28"/>
      <c r="D186" s="5">
        <f t="shared" si="12"/>
      </c>
      <c r="E186" s="33"/>
    </row>
    <row r="187" spans="1:5" ht="18">
      <c r="A187" s="28"/>
      <c r="D187" s="5">
        <f t="shared" si="12"/>
      </c>
      <c r="E187" s="33"/>
    </row>
    <row r="188" spans="1:5" ht="18">
      <c r="A188" s="28"/>
      <c r="D188" s="5">
        <f t="shared" si="12"/>
      </c>
      <c r="E188" s="33"/>
    </row>
    <row r="189" spans="1:5" ht="18">
      <c r="A189" s="28"/>
      <c r="D189" s="5">
        <f t="shared" si="12"/>
      </c>
      <c r="E189" s="33"/>
    </row>
    <row r="190" spans="1:5" ht="18">
      <c r="A190" s="28"/>
      <c r="D190" s="5">
        <f t="shared" si="12"/>
      </c>
      <c r="E190" s="33"/>
    </row>
    <row r="191" spans="1:5" ht="18">
      <c r="A191" s="28"/>
      <c r="D191" s="5">
        <f t="shared" si="12"/>
      </c>
      <c r="E191" s="33"/>
    </row>
    <row r="192" spans="1:5" ht="18">
      <c r="A192" s="28"/>
      <c r="D192" s="5">
        <f t="shared" si="12"/>
      </c>
      <c r="E192" s="33"/>
    </row>
    <row r="193" spans="1:5" ht="18">
      <c r="A193" s="28"/>
      <c r="D193" s="5">
        <f t="shared" si="12"/>
      </c>
      <c r="E193" s="33"/>
    </row>
    <row r="194" spans="1:5" ht="18">
      <c r="A194" s="28"/>
      <c r="D194" s="5">
        <f t="shared" si="12"/>
      </c>
      <c r="E194" s="33"/>
    </row>
    <row r="195" spans="1:5" ht="18">
      <c r="A195" s="28"/>
      <c r="D195" s="5">
        <f aca="true" t="shared" si="13" ref="D195:D200">IF(OR(C195&lt;1,C195=2,C195&gt;52,(AND(C195&gt;32,C195&lt;40)),(AND(C195&gt;40,C195&lt;50)),(AND(C195&gt;3,C195&lt;8))),"",VLOOKUP(C195,$F$2:$G$53,2))</f>
      </c>
      <c r="E195" s="33"/>
    </row>
    <row r="196" spans="1:5" ht="18">
      <c r="A196" s="28"/>
      <c r="D196" s="5">
        <f t="shared" si="13"/>
      </c>
      <c r="E196" s="33"/>
    </row>
    <row r="197" spans="1:5" ht="18">
      <c r="A197" s="28"/>
      <c r="D197" s="5">
        <f t="shared" si="13"/>
      </c>
      <c r="E197" s="33"/>
    </row>
    <row r="198" spans="1:5" ht="18">
      <c r="A198" s="28"/>
      <c r="D198" s="5">
        <f t="shared" si="13"/>
      </c>
      <c r="E198" s="33"/>
    </row>
    <row r="199" spans="1:5" ht="18">
      <c r="A199" s="28"/>
      <c r="D199" s="5">
        <f t="shared" si="13"/>
      </c>
      <c r="E199" s="33"/>
    </row>
    <row r="200" spans="1:5" ht="18">
      <c r="A200" s="28"/>
      <c r="D200" s="5">
        <f t="shared" si="13"/>
      </c>
      <c r="E200" s="33"/>
    </row>
    <row r="201" spans="1:5" ht="18">
      <c r="A201" s="28"/>
      <c r="D201" s="5">
        <f>IF(OR(C201&lt;1,C201=2,C201&gt;50,(AND(C201&gt;32,C201&lt;40)),(AND(C201&gt;40,C201&lt;50)),(AND(C201&gt;3,C201&lt;8))),"",VLOOKUP(C201,$F$2:$G$51,2))</f>
      </c>
      <c r="E201" s="33"/>
    </row>
    <row r="202" ht="18">
      <c r="A202" s="28"/>
    </row>
    <row r="203" ht="18">
      <c r="A203" s="28"/>
    </row>
    <row r="204" ht="18">
      <c r="A204" s="28"/>
    </row>
    <row r="205" ht="18">
      <c r="A205" s="28"/>
    </row>
    <row r="206" ht="18">
      <c r="A206" s="28"/>
    </row>
    <row r="207" ht="18">
      <c r="A207" s="28"/>
    </row>
    <row r="208" ht="18">
      <c r="A208" s="28"/>
    </row>
    <row r="209" ht="18">
      <c r="A209" s="28"/>
    </row>
    <row r="210" ht="18">
      <c r="A210" s="28"/>
    </row>
    <row r="211" ht="18">
      <c r="A211" s="28"/>
    </row>
    <row r="212" ht="18">
      <c r="A212" s="28"/>
    </row>
    <row r="213" ht="18">
      <c r="A213" s="28"/>
    </row>
    <row r="214" ht="18">
      <c r="A214" s="28"/>
    </row>
    <row r="215" ht="18">
      <c r="A215" s="28"/>
    </row>
    <row r="216" ht="18">
      <c r="A216" s="28"/>
    </row>
    <row r="217" ht="18">
      <c r="A217" s="28"/>
    </row>
    <row r="218" ht="18">
      <c r="A218" s="28"/>
    </row>
    <row r="219" ht="18">
      <c r="A219" s="28"/>
    </row>
    <row r="220" ht="18">
      <c r="A220" s="28"/>
    </row>
    <row r="221" ht="18">
      <c r="A221" s="28"/>
    </row>
    <row r="222" ht="18">
      <c r="A222" s="28"/>
    </row>
    <row r="223" ht="18">
      <c r="A223" s="28"/>
    </row>
    <row r="224" ht="18">
      <c r="A224" s="28"/>
    </row>
    <row r="225" ht="18">
      <c r="A225" s="28"/>
    </row>
    <row r="226" ht="18">
      <c r="A226" s="28"/>
    </row>
    <row r="227" ht="18">
      <c r="A227" s="28"/>
    </row>
    <row r="228" ht="18">
      <c r="A228" s="28"/>
    </row>
    <row r="229" ht="18">
      <c r="A229" s="28"/>
    </row>
    <row r="230" ht="18">
      <c r="A230" s="28"/>
    </row>
    <row r="231" ht="18">
      <c r="A231" s="28"/>
    </row>
    <row r="232" ht="18">
      <c r="A232" s="28"/>
    </row>
    <row r="233" ht="18">
      <c r="A233" s="28"/>
    </row>
    <row r="234" ht="18">
      <c r="A234" s="28"/>
    </row>
    <row r="235" ht="18">
      <c r="A235" s="28"/>
    </row>
    <row r="236" ht="18">
      <c r="A236" s="28"/>
    </row>
    <row r="237" ht="18">
      <c r="A237" s="28"/>
    </row>
    <row r="238" ht="18">
      <c r="A238" s="28"/>
    </row>
    <row r="239" ht="18">
      <c r="A239" s="28"/>
    </row>
    <row r="240" ht="18">
      <c r="A240" s="28"/>
    </row>
    <row r="241" ht="18">
      <c r="A241" s="28"/>
    </row>
    <row r="242" ht="18">
      <c r="A242" s="28"/>
    </row>
    <row r="243" ht="18">
      <c r="A243" s="28"/>
    </row>
    <row r="244" ht="18">
      <c r="A244" s="28"/>
    </row>
    <row r="245" ht="18">
      <c r="A245" s="28"/>
    </row>
    <row r="246" ht="18">
      <c r="A246" s="28"/>
    </row>
    <row r="247" ht="18">
      <c r="A247" s="28"/>
    </row>
    <row r="248" ht="18">
      <c r="A248" s="28"/>
    </row>
    <row r="249" ht="18">
      <c r="A249" s="28"/>
    </row>
    <row r="250" ht="18">
      <c r="A250" s="28"/>
    </row>
    <row r="251" ht="18">
      <c r="A251" s="28"/>
    </row>
    <row r="252" ht="18">
      <c r="A252" s="28"/>
    </row>
    <row r="253" ht="18">
      <c r="A253" s="28"/>
    </row>
    <row r="254" ht="18">
      <c r="A254" s="28"/>
    </row>
    <row r="255" ht="18">
      <c r="A255" s="28"/>
    </row>
    <row r="256" ht="18">
      <c r="A256" s="28"/>
    </row>
    <row r="257" ht="18">
      <c r="A257" s="28"/>
    </row>
    <row r="258" ht="18">
      <c r="A258" s="28"/>
    </row>
    <row r="259" ht="18">
      <c r="A259" s="28"/>
    </row>
    <row r="260" ht="18">
      <c r="A260" s="28"/>
    </row>
    <row r="261" ht="18">
      <c r="A261" s="28"/>
    </row>
    <row r="262" ht="18">
      <c r="A262" s="28"/>
    </row>
    <row r="263" ht="18">
      <c r="A263" s="28"/>
    </row>
    <row r="264" ht="18">
      <c r="A264" s="28"/>
    </row>
    <row r="265" ht="18">
      <c r="A265" s="28"/>
    </row>
    <row r="266" ht="18">
      <c r="A266" s="28"/>
    </row>
    <row r="267" ht="18">
      <c r="A267" s="28"/>
    </row>
    <row r="268" ht="18">
      <c r="A268" s="28"/>
    </row>
    <row r="269" ht="18">
      <c r="A269" s="28"/>
    </row>
    <row r="270" ht="18">
      <c r="A270" s="28"/>
    </row>
    <row r="271" ht="18">
      <c r="A271" s="28"/>
    </row>
    <row r="272" ht="18">
      <c r="A272" s="28"/>
    </row>
    <row r="273" ht="18">
      <c r="A273" s="28"/>
    </row>
    <row r="274" ht="18">
      <c r="A274" s="28"/>
    </row>
    <row r="275" ht="18">
      <c r="A275" s="28"/>
    </row>
    <row r="276" ht="18">
      <c r="A276" s="28"/>
    </row>
    <row r="277" ht="18">
      <c r="A277" s="28"/>
    </row>
    <row r="278" ht="18">
      <c r="A278" s="28"/>
    </row>
    <row r="279" ht="18">
      <c r="A279" s="28"/>
    </row>
    <row r="280" ht="18">
      <c r="A280" s="28"/>
    </row>
    <row r="281" ht="18">
      <c r="A281" s="28"/>
    </row>
    <row r="282" ht="18">
      <c r="A282" s="28"/>
    </row>
    <row r="283" ht="18">
      <c r="A283" s="28"/>
    </row>
    <row r="284" ht="18">
      <c r="A284" s="28"/>
    </row>
    <row r="285" ht="18">
      <c r="A285" s="28"/>
    </row>
    <row r="286" ht="18">
      <c r="A286" s="28"/>
    </row>
    <row r="287" ht="18">
      <c r="A287" s="28"/>
    </row>
    <row r="288" ht="18">
      <c r="A288" s="28"/>
    </row>
    <row r="289" ht="18">
      <c r="A289" s="28"/>
    </row>
    <row r="290" ht="18">
      <c r="A290" s="28"/>
    </row>
    <row r="291" ht="18">
      <c r="A291" s="28"/>
    </row>
    <row r="292" ht="18">
      <c r="A292" s="28"/>
    </row>
    <row r="293" ht="18">
      <c r="A293" s="28"/>
    </row>
    <row r="294" ht="18">
      <c r="A294" s="28"/>
    </row>
    <row r="295" ht="18">
      <c r="A295" s="28"/>
    </row>
    <row r="296" ht="18">
      <c r="A296" s="28"/>
    </row>
    <row r="297" ht="18">
      <c r="A297" s="28"/>
    </row>
    <row r="298" ht="18">
      <c r="A298" s="28"/>
    </row>
    <row r="299" ht="18">
      <c r="A299" s="28"/>
    </row>
    <row r="300" ht="18">
      <c r="A300" s="28"/>
    </row>
  </sheetData>
  <sheetProtection password="CBF5" sheet="1" objects="1" scenarios="1"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Shiro GOJI</dc:creator>
  <cp:keywords/>
  <dc:description/>
  <cp:lastModifiedBy>GOJI Shiro</cp:lastModifiedBy>
  <dcterms:created xsi:type="dcterms:W3CDTF">2015-07-07T12:31:29Z</dcterms:created>
  <dcterms:modified xsi:type="dcterms:W3CDTF">2015-07-16T11:39:51Z</dcterms:modified>
  <cp:category/>
  <cp:version/>
  <cp:contentType/>
  <cp:contentStatus/>
</cp:coreProperties>
</file>